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QUIPO 36\Desktop\INSTRUMENTOS 2025\"/>
    </mc:Choice>
  </mc:AlternateContent>
  <bookViews>
    <workbookView xWindow="0" yWindow="0" windowWidth="21600" windowHeight="7530" activeTab="1"/>
  </bookViews>
  <sheets>
    <sheet name="VIGILANCIA SALUDABLE" sheetId="4" r:id="rId1"/>
    <sheet name="SALUD A TU ALCANCE" sheetId="3" r:id="rId2"/>
    <sheet name="TU SALUD NUESTRA PRIORIDAD" sheetId="2" r:id="rId3"/>
  </sheets>
  <definedNames>
    <definedName name="_xlnm._FilterDatabase" localSheetId="1" hidden="1">'SALUD A TU ALCANCE'!$A$17:$IO$31</definedName>
    <definedName name="_xlnm._FilterDatabase" localSheetId="2" hidden="1">'TU SALUD NUESTRA PRIORIDAD'!$B$17:$IP$77</definedName>
    <definedName name="_xlnm._FilterDatabase" localSheetId="0" hidden="1">'VIGILANCIA SALUDABLE'!$B$17:$IO$45</definedName>
    <definedName name="_xlnm.Print_Area" localSheetId="2">'TU SALUD NUESTRA PRIORIDAD'!$A$1:$Q$123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3" l="1"/>
  <c r="H20" i="3"/>
  <c r="H21" i="3"/>
  <c r="H22" i="3"/>
  <c r="H23" i="3"/>
  <c r="H24" i="3"/>
  <c r="H25" i="3"/>
  <c r="H26" i="3"/>
  <c r="H27" i="3"/>
  <c r="H28" i="3"/>
  <c r="H29" i="3"/>
  <c r="H18" i="3"/>
  <c r="H19" i="4"/>
  <c r="H20" i="4"/>
  <c r="H21" i="4"/>
  <c r="H22" i="4"/>
  <c r="H23" i="4"/>
  <c r="H24" i="4"/>
  <c r="H25" i="4"/>
  <c r="H26" i="4"/>
  <c r="H27" i="4"/>
  <c r="H28" i="4"/>
  <c r="H29" i="4"/>
  <c r="H30" i="4"/>
  <c r="H31" i="4"/>
  <c r="H32" i="4"/>
  <c r="H33" i="4"/>
  <c r="H34" i="4"/>
  <c r="H35" i="4"/>
  <c r="H36" i="4"/>
  <c r="H37" i="4"/>
  <c r="H38" i="4"/>
  <c r="H39" i="4"/>
  <c r="H40" i="4"/>
  <c r="H41" i="4"/>
  <c r="H42" i="4"/>
  <c r="H43" i="4"/>
  <c r="H18" i="4"/>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19" i="2"/>
  <c r="H20" i="2"/>
  <c r="H21" i="2"/>
  <c r="H22" i="2"/>
  <c r="H18" i="2"/>
  <c r="H30" i="3" l="1"/>
  <c r="H77" i="2"/>
  <c r="H76" i="2"/>
  <c r="H31" i="3"/>
  <c r="H45" i="4"/>
  <c r="H44" i="4"/>
  <c r="P30" i="4"/>
  <c r="P32" i="4"/>
  <c r="O30" i="4"/>
  <c r="O32" i="4"/>
  <c r="Q32" i="4" l="1"/>
  <c r="Q30" i="4"/>
  <c r="P20" i="2"/>
  <c r="P22" i="2"/>
  <c r="P24" i="2"/>
  <c r="P26" i="2"/>
  <c r="P28" i="2"/>
  <c r="P30" i="2"/>
  <c r="P32" i="2"/>
  <c r="P34" i="2"/>
  <c r="P36" i="2"/>
  <c r="P38" i="2"/>
  <c r="P40" i="2"/>
  <c r="P42" i="2"/>
  <c r="P44" i="2"/>
  <c r="P46" i="2"/>
  <c r="P48" i="2"/>
  <c r="P50" i="2"/>
  <c r="P52" i="2"/>
  <c r="P54" i="2"/>
  <c r="P56" i="2"/>
  <c r="P58" i="2"/>
  <c r="P60" i="2"/>
  <c r="P62" i="2"/>
  <c r="P64" i="2"/>
  <c r="P66" i="2"/>
  <c r="P68" i="2"/>
  <c r="P70" i="2"/>
  <c r="P72" i="2"/>
  <c r="P74" i="2"/>
  <c r="O20" i="2"/>
  <c r="O22" i="2"/>
  <c r="O24" i="2"/>
  <c r="O26" i="2"/>
  <c r="O28" i="2"/>
  <c r="O30" i="2"/>
  <c r="O32" i="2"/>
  <c r="O34" i="2"/>
  <c r="O36" i="2"/>
  <c r="O38" i="2"/>
  <c r="Q38" i="2" s="1"/>
  <c r="O40" i="2"/>
  <c r="Q40" i="2" s="1"/>
  <c r="O42" i="2"/>
  <c r="O44" i="2"/>
  <c r="O46" i="2"/>
  <c r="Q46" i="2" s="1"/>
  <c r="O48" i="2"/>
  <c r="Q48" i="2" s="1"/>
  <c r="O50" i="2"/>
  <c r="O52" i="2"/>
  <c r="O54" i="2"/>
  <c r="Q54" i="2" s="1"/>
  <c r="O56" i="2"/>
  <c r="O58" i="2"/>
  <c r="O60" i="2"/>
  <c r="Q60" i="2" s="1"/>
  <c r="O62" i="2"/>
  <c r="O64" i="2"/>
  <c r="O66" i="2"/>
  <c r="O68" i="2"/>
  <c r="Q68" i="2" s="1"/>
  <c r="O70" i="2"/>
  <c r="O72" i="2"/>
  <c r="O74" i="2"/>
  <c r="P18" i="2"/>
  <c r="P20" i="3"/>
  <c r="P22" i="3"/>
  <c r="P24" i="3"/>
  <c r="P26" i="3"/>
  <c r="P18" i="3"/>
  <c r="O44" i="4"/>
  <c r="P20" i="4"/>
  <c r="P22" i="4"/>
  <c r="P24" i="4"/>
  <c r="P26" i="4"/>
  <c r="P28" i="4"/>
  <c r="P34" i="4"/>
  <c r="P36" i="4"/>
  <c r="P38" i="4"/>
  <c r="P40" i="4"/>
  <c r="P42" i="4"/>
  <c r="P18" i="4"/>
  <c r="Q32" i="2" l="1"/>
  <c r="Q24" i="2"/>
  <c r="Q66" i="2"/>
  <c r="Q70" i="2"/>
  <c r="Q62" i="2"/>
  <c r="Q58" i="2"/>
  <c r="Q50" i="2"/>
  <c r="Q42" i="2"/>
  <c r="Q34" i="2"/>
  <c r="Q26" i="2"/>
  <c r="Q22" i="2"/>
  <c r="Q72" i="2"/>
  <c r="Q64" i="2"/>
  <c r="Q52" i="2"/>
  <c r="Q44" i="2"/>
  <c r="Q28" i="2"/>
  <c r="P30" i="3" l="1"/>
  <c r="P28" i="3"/>
  <c r="O20" i="4"/>
  <c r="Q20" i="4" s="1"/>
  <c r="O22" i="4"/>
  <c r="Q22" i="4" s="1"/>
  <c r="O24" i="4"/>
  <c r="Q24" i="4" s="1"/>
  <c r="O26" i="4"/>
  <c r="Q26" i="4" s="1"/>
  <c r="O28" i="4"/>
  <c r="Q28" i="4" s="1"/>
  <c r="O34" i="4"/>
  <c r="Q34" i="4" s="1"/>
  <c r="O36" i="4"/>
  <c r="Q36" i="4" s="1"/>
  <c r="O38" i="4"/>
  <c r="Q38" i="4" s="1"/>
  <c r="O40" i="4"/>
  <c r="Q40" i="4" s="1"/>
  <c r="O42" i="4"/>
  <c r="Q42" i="4" s="1"/>
  <c r="P44" i="4"/>
  <c r="Q44" i="4" s="1"/>
  <c r="O20" i="3"/>
  <c r="Q20" i="3" s="1"/>
  <c r="O22" i="3"/>
  <c r="Q22" i="3" s="1"/>
  <c r="O24" i="3"/>
  <c r="Q24" i="3" s="1"/>
  <c r="O26" i="3"/>
  <c r="Q26" i="3" s="1"/>
  <c r="O28" i="3"/>
  <c r="Q28" i="3" s="1"/>
  <c r="O30" i="3"/>
  <c r="Q30" i="3" l="1"/>
  <c r="O18" i="4"/>
  <c r="O18" i="3"/>
  <c r="O18" i="2"/>
  <c r="Q18" i="3" l="1"/>
  <c r="Q18" i="4"/>
</calcChain>
</file>

<file path=xl/comments1.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2.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comments3.xml><?xml version="1.0" encoding="utf-8"?>
<comments xmlns="http://schemas.openxmlformats.org/spreadsheetml/2006/main">
  <authors>
    <author>equipo 60</author>
  </authors>
  <commentList>
    <comment ref="B15" authorId="0" shapeId="0">
      <text>
        <r>
          <rPr>
            <b/>
            <sz val="9"/>
            <color indexed="81"/>
            <rFont val="Tahoma"/>
            <family val="2"/>
          </rPr>
          <t>equipo 60:</t>
        </r>
        <r>
          <rPr>
            <sz val="9"/>
            <color indexed="81"/>
            <rFont val="Tahoma"/>
            <family val="2"/>
          </rPr>
          <t xml:space="preserve">
</t>
        </r>
        <r>
          <rPr>
            <sz val="10"/>
            <color indexed="81"/>
            <rFont val="Tahoma"/>
            <family val="2"/>
          </rPr>
          <t>Describa primero el código MGA y luego la meta personalizada en el PD</t>
        </r>
      </text>
    </comment>
    <comment ref="C15" authorId="0" shapeId="0">
      <text>
        <r>
          <rPr>
            <b/>
            <sz val="9"/>
            <color indexed="81"/>
            <rFont val="Tahoma"/>
            <family val="2"/>
          </rPr>
          <t>equipo 60:</t>
        </r>
        <r>
          <rPr>
            <sz val="9"/>
            <color indexed="81"/>
            <rFont val="Tahoma"/>
            <family val="2"/>
          </rPr>
          <t xml:space="preserve">
</t>
        </r>
        <r>
          <rPr>
            <sz val="10"/>
            <color indexed="81"/>
            <rFont val="Tahoma"/>
            <family val="2"/>
          </rPr>
          <t>Se deben relacionar las actividades para el cumplimiento de la meta de acuerdol al proyecto de inversión</t>
        </r>
      </text>
    </comment>
    <comment ref="E15" authorId="0" shapeId="0">
      <text>
        <r>
          <rPr>
            <b/>
            <sz val="9"/>
            <color indexed="81"/>
            <rFont val="Tahoma"/>
            <family val="2"/>
          </rPr>
          <t>equipo 60:</t>
        </r>
        <r>
          <rPr>
            <sz val="9"/>
            <color indexed="81"/>
            <rFont val="Tahoma"/>
            <family val="2"/>
          </rPr>
          <t xml:space="preserve">
</t>
        </r>
        <r>
          <rPr>
            <sz val="10"/>
            <color indexed="81"/>
            <rFont val="Tahoma"/>
            <family val="2"/>
          </rPr>
          <t>Describa el parámetro o unidad de medida relacionada con la actividad, ejemplo: porcentaje, número, kilo, grados, hectáreas, etc.</t>
        </r>
        <r>
          <rPr>
            <sz val="9"/>
            <color indexed="81"/>
            <rFont val="Tahoma"/>
            <family val="2"/>
          </rPr>
          <t xml:space="preserve">
</t>
        </r>
      </text>
    </comment>
    <comment ref="F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y ejecutado a nivel físico por cada una de las actividades</t>
        </r>
      </text>
    </comment>
    <comment ref="H15" authorId="0" shapeId="0">
      <text>
        <r>
          <rPr>
            <b/>
            <sz val="9"/>
            <color indexed="81"/>
            <rFont val="Tahoma"/>
            <family val="2"/>
          </rPr>
          <t>equipo 60:</t>
        </r>
        <r>
          <rPr>
            <sz val="9"/>
            <color indexed="81"/>
            <rFont val="Tahoma"/>
            <family val="2"/>
          </rPr>
          <t xml:space="preserve">
</t>
        </r>
        <r>
          <rPr>
            <sz val="10"/>
            <color indexed="81"/>
            <rFont val="Tahoma"/>
            <family val="2"/>
          </rPr>
          <t>Describa el valor programado en el presupuesto y ejecutado anivel de las obligaciones generadas (OP)</t>
        </r>
      </text>
    </comment>
  </commentList>
</comments>
</file>

<file path=xl/sharedStrings.xml><?xml version="1.0" encoding="utf-8"?>
<sst xmlns="http://schemas.openxmlformats.org/spreadsheetml/2006/main" count="645" uniqueCount="192">
  <si>
    <t xml:space="preserve">FIRMA: </t>
  </si>
  <si>
    <t xml:space="preserve">OBSERVACIONES: </t>
  </si>
  <si>
    <t>E</t>
  </si>
  <si>
    <t>P</t>
  </si>
  <si>
    <t>FIRMA</t>
  </si>
  <si>
    <t>SECRETARIO DESPACHO / GERENTE</t>
  </si>
  <si>
    <t>METAS DE RESULTADO</t>
  </si>
  <si>
    <t>TOTAL  PLAN  DE  ACCIÓN</t>
  </si>
  <si>
    <t>TERMINACION</t>
  </si>
  <si>
    <t xml:space="preserve">INICIO </t>
  </si>
  <si>
    <t>OTROS</t>
  </si>
  <si>
    <t>REGALIAS</t>
  </si>
  <si>
    <t>SGP</t>
  </si>
  <si>
    <t>MPIO</t>
  </si>
  <si>
    <t>EFICIENCIA</t>
  </si>
  <si>
    <t>INDICE INVERSION</t>
  </si>
  <si>
    <t>INDICE FISICO</t>
  </si>
  <si>
    <t>INDICADORES DE GESTION</t>
  </si>
  <si>
    <t>PROGRAMACION (dd/mm/aa)</t>
  </si>
  <si>
    <t>UNIDAD DE MEDIDA</t>
  </si>
  <si>
    <t>VALOR</t>
  </si>
  <si>
    <t>OBJETO</t>
  </si>
  <si>
    <t>No</t>
  </si>
  <si>
    <t xml:space="preserve">RELACION DE CONTRATOS Y CONVENIOS </t>
  </si>
  <si>
    <t xml:space="preserve">FECHA DE PROGRAMACION: </t>
  </si>
  <si>
    <r>
      <rPr>
        <b/>
        <sz val="16"/>
        <rFont val="Arial"/>
        <family val="2"/>
      </rPr>
      <t>FORMATO:</t>
    </r>
    <r>
      <rPr>
        <sz val="16"/>
        <rFont val="Arial"/>
        <family val="2"/>
      </rPr>
      <t xml:space="preserve"> PLAN DE ACCION</t>
    </r>
  </si>
  <si>
    <r>
      <rPr>
        <b/>
        <sz val="16"/>
        <rFont val="Arial"/>
        <family val="2"/>
      </rPr>
      <t>PROCESO:</t>
    </r>
    <r>
      <rPr>
        <sz val="16"/>
        <rFont val="Arial"/>
        <family val="2"/>
      </rPr>
      <t xml:space="preserve"> PLANEACION ESTRATEGICA Y TERRITORIAL</t>
    </r>
  </si>
  <si>
    <r>
      <t>Version:</t>
    </r>
    <r>
      <rPr>
        <sz val="16"/>
        <rFont val="Arial"/>
        <family val="2"/>
      </rPr>
      <t xml:space="preserve"> 01</t>
    </r>
  </si>
  <si>
    <r>
      <t xml:space="preserve">Fecha: </t>
    </r>
    <r>
      <rPr>
        <sz val="16"/>
        <rFont val="Arial"/>
        <family val="2"/>
      </rPr>
      <t>31/08/2017</t>
    </r>
  </si>
  <si>
    <r>
      <t xml:space="preserve">Pagina: </t>
    </r>
    <r>
      <rPr>
        <sz val="16"/>
        <rFont val="Arial"/>
        <family val="2"/>
      </rPr>
      <t>1 de  1</t>
    </r>
  </si>
  <si>
    <r>
      <t xml:space="preserve">Codigo: </t>
    </r>
    <r>
      <rPr>
        <sz val="16"/>
        <rFont val="Arial"/>
        <family val="2"/>
      </rPr>
      <t>FOR-08-PRO-PET-01</t>
    </r>
  </si>
  <si>
    <t>Número</t>
  </si>
  <si>
    <t>ACTIVIDADES</t>
  </si>
  <si>
    <t xml:space="preserve">FUENTES DE FINANCIACION                           </t>
  </si>
  <si>
    <t>METAS DE PRODUCTO</t>
  </si>
  <si>
    <t>COSTO TOTAL
(PESOS)</t>
  </si>
  <si>
    <t xml:space="preserve">SECRETARÍA / ENTIDAD:                                                           </t>
  </si>
  <si>
    <t xml:space="preserve">GRUPO: </t>
  </si>
  <si>
    <t xml:space="preserve">P </t>
  </si>
  <si>
    <r>
      <t xml:space="preserve">FISICO
</t>
    </r>
    <r>
      <rPr>
        <b/>
        <u/>
        <sz val="12"/>
        <rFont val="Arial MT"/>
      </rPr>
      <t xml:space="preserve">PROG  </t>
    </r>
    <r>
      <rPr>
        <b/>
        <sz val="12"/>
        <rFont val="Arial MT"/>
      </rPr>
      <t xml:space="preserve">
EJEC</t>
    </r>
  </si>
  <si>
    <t>O</t>
  </si>
  <si>
    <r>
      <rPr>
        <b/>
        <sz val="12"/>
        <rFont val="Arial MT"/>
      </rPr>
      <t>FINANCIERO</t>
    </r>
    <r>
      <rPr>
        <b/>
        <u/>
        <sz val="12"/>
        <rFont val="Arial MT"/>
      </rPr>
      <t xml:space="preserve">
PROG  
OBLIGADO</t>
    </r>
  </si>
  <si>
    <t>INDICADORES DE RESULTADO</t>
  </si>
  <si>
    <t>Unidad de Medida</t>
  </si>
  <si>
    <t xml:space="preserve">Medición </t>
  </si>
  <si>
    <t>CANTIDAD</t>
  </si>
  <si>
    <t>REALIZAR LA INSPECCIÓN, VIGILANCIA Y CONTROL AL 100% DE LOS ESTANQUES DE PISCINAS Y ESTRUCTURAS SIMILARES DEL MUNICIPIO DE IBAGUÉ QUE LO SOLICITE Y EMITIR EL CONCEPTO SANITARIO.</t>
  </si>
  <si>
    <t>1903016- Servicio de auditoría y visitas inspectivas</t>
  </si>
  <si>
    <t>1903051- Documentos de planeación</t>
  </si>
  <si>
    <t>1906025- Servicio de apoyo financiero para el fortalecimiento patrimonial de las empresas prestadoras de salud con participación financiera de las entidades territoriales</t>
  </si>
  <si>
    <t>1906044- Servicio de afiliaciones al régimen subsidiado del Sistema General de Seguridad Social</t>
  </si>
  <si>
    <t>1906036- servicio de apoyo financiero para la reorganización de redes de prestación de servicios de salud</t>
  </si>
  <si>
    <t>1905012- Cuartos fríos adecuados</t>
  </si>
  <si>
    <t>1905020 Servicio de gestión del riesgo en temas de consumo de sustancias psicoactivas</t>
  </si>
  <si>
    <t xml:space="preserve">1905021 Servicio de gestión del riesgo en temas de salud sexual y reproductiva </t>
  </si>
  <si>
    <t>1905022 Servicio de gestión del riesgo en temas de trastornos mentales</t>
  </si>
  <si>
    <t>1905024 Servicio de gestión del riesgo para abordar situaciones de salud relacionadas con condiciones ambientales</t>
  </si>
  <si>
    <t>1905026 Servicio de gestión del riesgo para enfermedades emergentes, reemergentes y desatendidas</t>
  </si>
  <si>
    <t>1905027 Servicio de gestión del riesgo para enfermedades inmunoprevenibles</t>
  </si>
  <si>
    <t>1905031 Servicio de promoción de la salud y prevención de riesgos asociados a condiciones no transmisibles</t>
  </si>
  <si>
    <t>1905040 Servicio de certificación de discapacidad para las personas con discapacidad.</t>
  </si>
  <si>
    <t>1905041 Servicio de atención psicosocial a víctimas del conflicto armado</t>
  </si>
  <si>
    <t>1905050 Servicio de asistencia técnica</t>
  </si>
  <si>
    <t xml:space="preserve">1905050 Servicio de asistencia técnica </t>
  </si>
  <si>
    <t>1905051 Servicios de información actualizados</t>
  </si>
  <si>
    <t>1905054 Servicio de promoción de la salud</t>
  </si>
  <si>
    <t>Porcentaje</t>
  </si>
  <si>
    <t>Secretaria de Salud Municipal</t>
  </si>
  <si>
    <r>
      <t xml:space="preserve">LINEA ESTRATEGICA: </t>
    </r>
    <r>
      <rPr>
        <sz val="16"/>
        <rFont val="Arial"/>
        <family val="2"/>
      </rPr>
      <t xml:space="preserve">Cultura y sociedad para todos </t>
    </r>
  </si>
  <si>
    <r>
      <t xml:space="preserve">SECTOR: </t>
    </r>
    <r>
      <rPr>
        <sz val="16"/>
        <rFont val="Arial"/>
        <family val="2"/>
      </rPr>
      <t xml:space="preserve">Salud y Protección Social </t>
    </r>
  </si>
  <si>
    <r>
      <t xml:space="preserve">PROGRAMA:  </t>
    </r>
    <r>
      <rPr>
        <sz val="16"/>
        <rFont val="Arial"/>
        <family val="2"/>
      </rPr>
      <t>Tu salud nuestra prioridad</t>
    </r>
  </si>
  <si>
    <r>
      <t>NOMBRE  DEL PROYECTO POAI:</t>
    </r>
    <r>
      <rPr>
        <sz val="16"/>
        <rFont val="Arial"/>
        <family val="2"/>
      </rPr>
      <t xml:space="preserve"> Implementación del programa "tu salud nuestra prioridad", Salud preventiva, humanizada y oportuna para los ibaguereños Ibagué</t>
    </r>
    <r>
      <rPr>
        <b/>
        <sz val="16"/>
        <rFont val="Arial"/>
        <family val="2"/>
      </rPr>
      <t xml:space="preserve">
</t>
    </r>
  </si>
  <si>
    <r>
      <t xml:space="preserve">CODIGO BPPIM: </t>
    </r>
    <r>
      <rPr>
        <sz val="16"/>
        <rFont val="Arial"/>
        <family val="2"/>
      </rPr>
      <t>2024730010048</t>
    </r>
  </si>
  <si>
    <r>
      <t xml:space="preserve">NOMBRE  DEL PROYECTO POAI: </t>
    </r>
    <r>
      <rPr>
        <sz val="16"/>
        <rFont val="Arial"/>
        <family val="2"/>
      </rPr>
      <t>FORTALECIMIENTO DE LA GESTIÓN DEL ASEGURAMIENTO Y LA PRESTACIÓN DE SERVICIOS DE SALUD EN EL MUNICIPIO DE IBAGUÉ, "SALUD A TU ALCANCE"</t>
    </r>
  </si>
  <si>
    <r>
      <t xml:space="preserve">PROGRAMA:  </t>
    </r>
    <r>
      <rPr>
        <sz val="16"/>
        <rFont val="Arial"/>
        <family val="2"/>
      </rPr>
      <t xml:space="preserve">Salud a tu alcance </t>
    </r>
  </si>
  <si>
    <r>
      <t xml:space="preserve">Objetivos: </t>
    </r>
    <r>
      <rPr>
        <sz val="16"/>
        <rFont val="Arial"/>
        <family val="2"/>
      </rPr>
      <t>Fortalecer e implementar la integralidad en la prestación de los servicios de salud de la red pública hospitalaria  en el municipio de Ibague</t>
    </r>
  </si>
  <si>
    <r>
      <t xml:space="preserve">CODIGO BPPIM: </t>
    </r>
    <r>
      <rPr>
        <sz val="16"/>
        <rFont val="Arial"/>
        <family val="2"/>
      </rPr>
      <t>2024730010046</t>
    </r>
  </si>
  <si>
    <r>
      <t xml:space="preserve">LINEA ESTRATEGICA: : </t>
    </r>
    <r>
      <rPr>
        <sz val="16"/>
        <rFont val="Arial"/>
        <family val="2"/>
      </rPr>
      <t>Derecho y Gobernanza hacia un gobierno transparente</t>
    </r>
  </si>
  <si>
    <r>
      <t xml:space="preserve">SECTOR:  </t>
    </r>
    <r>
      <rPr>
        <sz val="16"/>
        <rFont val="Arial"/>
        <family val="2"/>
      </rPr>
      <t>SALUD Y PROTECCIÓN SOCIAL</t>
    </r>
  </si>
  <si>
    <r>
      <t xml:space="preserve">LINEA ESTRATEGICA: </t>
    </r>
    <r>
      <rPr>
        <sz val="16"/>
        <rFont val="Arial"/>
        <family val="2"/>
      </rPr>
      <t>Vigilancia saludable - Inspección Vigilancia y Control</t>
    </r>
  </si>
  <si>
    <r>
      <t xml:space="preserve">SECTOR: : </t>
    </r>
    <r>
      <rPr>
        <sz val="16"/>
        <rFont val="Arial"/>
        <family val="2"/>
      </rPr>
      <t>SALUD Y PROTECCIÓN SOCIAL</t>
    </r>
  </si>
  <si>
    <r>
      <t xml:space="preserve">PROGRAMA:  </t>
    </r>
    <r>
      <rPr>
        <sz val="16"/>
        <rFont val="Arial"/>
        <family val="2"/>
      </rPr>
      <t>vigilancia saludable</t>
    </r>
  </si>
  <si>
    <r>
      <t xml:space="preserve">NOMBRE  DEL PROYECTO POAI: </t>
    </r>
    <r>
      <rPr>
        <sz val="16"/>
        <rFont val="Arial"/>
        <family val="2"/>
      </rPr>
      <t>FORTALECIMIENTO DE LA GOBERNABILIDAD Y GOBERNANZA PARA IA VIGILANCIA SALUDABLE EN EL MUNICIPIO DE IBAGUÉ</t>
    </r>
  </si>
  <si>
    <r>
      <t xml:space="preserve">CODIGO BPPIM:  </t>
    </r>
    <r>
      <rPr>
        <sz val="16"/>
        <rFont val="Arial"/>
        <family val="2"/>
      </rPr>
      <t>2024730010047</t>
    </r>
  </si>
  <si>
    <t>190301600-auditorías y visitas inspectivas realizadas</t>
  </si>
  <si>
    <t>190301600-auditorías y visitas inspectivas</t>
  </si>
  <si>
    <t>190305102-Documentos de planeación con seguimiento realizados.</t>
  </si>
  <si>
    <r>
      <t xml:space="preserve">META DE RESULTADO  No.  </t>
    </r>
    <r>
      <rPr>
        <sz val="12"/>
        <rFont val="Arial"/>
        <family val="2"/>
      </rPr>
      <t>Porcentaje de evaluación de desempeño del sistema de vigilancia en salud pública</t>
    </r>
  </si>
  <si>
    <r>
      <t>META DE RESULTADO  No.</t>
    </r>
    <r>
      <rPr>
        <sz val="12"/>
        <rFont val="Arial"/>
        <family val="2"/>
      </rPr>
      <t xml:space="preserve"> Porcentaje de establecimientos sujetos de inspección y vigilancia de la Secretaría de Salud</t>
    </r>
  </si>
  <si>
    <r>
      <t xml:space="preserve">META DE RESULTADO  No. </t>
    </r>
    <r>
      <rPr>
        <sz val="12"/>
        <rFont val="Arial"/>
        <family val="2"/>
      </rPr>
      <t>Porcentaje de establecimientos sujetos de inspección y vigilancia de la Secretaría de Salud</t>
    </r>
  </si>
  <si>
    <r>
      <t xml:space="preserve">META DE RESULTADO  No. </t>
    </r>
    <r>
      <rPr>
        <sz val="12"/>
        <rFont val="Arial"/>
        <family val="2"/>
      </rPr>
      <t>Porcentaje de actores del SGSSS (EPS e IPS) con procesos de inspección y vigilancia</t>
    </r>
  </si>
  <si>
    <r>
      <rPr>
        <sz val="12"/>
        <rFont val="Arial MT"/>
      </rPr>
      <t>1906-Aseguramiento y prestación integral de servicios de salud</t>
    </r>
    <r>
      <rPr>
        <b/>
        <sz val="12"/>
        <rFont val="Arial MT"/>
      </rPr>
      <t xml:space="preserve">
</t>
    </r>
  </si>
  <si>
    <t>1906-Aseguramiento y prestación integral de servicios de salud</t>
  </si>
  <si>
    <r>
      <t xml:space="preserve">META DE RESULTADO  No. </t>
    </r>
    <r>
      <rPr>
        <sz val="12"/>
        <rFont val="Arial"/>
        <family val="2"/>
      </rPr>
      <t>Número de instituciones de salud de la red pública del Municipio fortalecidas en infraestructura/dotación/funcionamiento y/o apoyo financiero</t>
    </r>
  </si>
  <si>
    <r>
      <t xml:space="preserve">META DE RESULTADO  No. </t>
    </r>
    <r>
      <rPr>
        <sz val="12"/>
        <rFont val="Arial"/>
        <family val="2"/>
      </rPr>
      <t>Porcentaje de aseguramiento de la población</t>
    </r>
  </si>
  <si>
    <r>
      <t xml:space="preserve">META DE RESULTADO  No. </t>
    </r>
    <r>
      <rPr>
        <sz val="12"/>
        <rFont val="Arial"/>
        <family val="2"/>
      </rPr>
      <t>Porcentaje de cumplimiento de los giros destinados para el financiamiento del SGSSS</t>
    </r>
  </si>
  <si>
    <r>
      <rPr>
        <sz val="12"/>
        <rFont val="Arial MT"/>
      </rPr>
      <t>190503103-campañas de prevención de enfermedades cardiovasculares</t>
    </r>
    <r>
      <rPr>
        <b/>
        <sz val="12"/>
        <rFont val="Arial MT"/>
      </rPr>
      <t xml:space="preserve">
</t>
    </r>
  </si>
  <si>
    <t>190505000-asistencias técnicas realizadas</t>
  </si>
  <si>
    <t>190502202-estrategias de gestión del riesgo en temas de trastornos mentales implementadas</t>
  </si>
  <si>
    <t>190502000-Campañas de gestión del riesgo en temas de consumo de sustancias psicoactivas implementadas</t>
  </si>
  <si>
    <t>190502102-estrategias de gestión del riesgo en temas de salud sexual y reproductiva implementadas</t>
  </si>
  <si>
    <t>190505400-Estrategias de promoción de la salud implementadas</t>
  </si>
  <si>
    <t>190505400-estrategias de promoción de la salud implementadas</t>
  </si>
  <si>
    <t>190505000-Asistencias técnicas realizadas</t>
  </si>
  <si>
    <t>190502600-Campañas de gestión del riesgo para enfermedades emergentes, reemergentes y desatendidas implementadas</t>
  </si>
  <si>
    <t>190502702-estrategias de gestión del riesgo para enfermedades inmunoprevenibles implementadas</t>
  </si>
  <si>
    <t>190501200-cuartos fríos adecuados</t>
  </si>
  <si>
    <t>190502400-campañas de gestión del riesgo para abordar situaciones de salud relacionadas con condiciones ambientales implementadas</t>
  </si>
  <si>
    <t>190504000-personas con servicio de certificación de discapacidad</t>
  </si>
  <si>
    <t>190505400- estrategias de promoción de la salud implementadas</t>
  </si>
  <si>
    <t>190504100-personas víctimas del conflicto armado atendidas con atención psicosocial</t>
  </si>
  <si>
    <t>190505408-Estrategias de promoción de la salud en situaciones prevalentes de origen laboral implementadas</t>
  </si>
  <si>
    <t>190505100-Sistemas de información actualizados</t>
  </si>
  <si>
    <t>190500300- Cementerios habilitados</t>
  </si>
  <si>
    <t>META DE RESULTADO  No. Tasa de mortalidad por cáncer de mama x 100.000 habitantes</t>
  </si>
  <si>
    <t>META DE RESULTADO  No. Tasa de mortalidad por cáncer de útero x 100.000 habitantes</t>
  </si>
  <si>
    <t>META DE RESULTADO  No. Tasa de mortalidad por cáncer de próstata x 100.000 habitantes</t>
  </si>
  <si>
    <t>META DE RESULTADO  No. Tasa de mortalidad por lesiones autoinfligidas x 100.000 habitantes</t>
  </si>
  <si>
    <t>META DE RESULTADO  No. Razón de mortalidad materna x 100.000 nacidos vivos</t>
  </si>
  <si>
    <t>META DE RESULTADO  No. Mortalidad por VIH/SIDA x 100.000 habitantes</t>
  </si>
  <si>
    <t>META DE RESULTADO  No. Tasa de incidencia de violencia de niños, niñas y adolescentes x 100.000 habitantes</t>
  </si>
  <si>
    <t>META DE RESULTADO  No. Tasa de mortalidad por accidentes de tránsito y transporte terrestre x 100.000</t>
  </si>
  <si>
    <t>META DE RESULTADO  No. Prevalencia de desnutrición x 1000 menores de 5 años</t>
  </si>
  <si>
    <t>META DE RESULTADO  No. Tasa de mortalidad por tuberculosis x 100.000 habitantes</t>
  </si>
  <si>
    <t>META DE RESULTADO  No. Tasa mortalidad en la niñez x 100.000 en menores de 5 años</t>
  </si>
  <si>
    <t>META DE RESULTADO  No. Proporción de incidencia Agresiones por animales potencialmente transmisores de rabia x 100.000 habitantes</t>
  </si>
  <si>
    <t>META DE RESULTADO  No. Número de personas con certificado de discapacidad gestionado</t>
  </si>
  <si>
    <t>META DE RESULTADO  No. Tasa de Mortalidad Enfermedades no transmisibles (Enfermedades isquémicas del corazón, Cerebrovasculares, hipertensivas, Diabetes mellitus) Muertes prematuras x 100.000 habitantes entre 30 a 70 años)</t>
  </si>
  <si>
    <t>META DE RESULTADO  No.  Tasa de Mortalidad Enfermedades no transmisibles (Enfermedades isquémicas del corazón, Cerebrovasculares, hipertensivas, Diabetes mellitus) Muertes prematuras x 100.000 habitantes entre 30 a 70 años)</t>
  </si>
  <si>
    <t>REALIZAR VISITAS DE INSPECCIÓN, VIGILANCIA Y CONTROL A ESTABLECIMIENTO COMERCIALES DONDE SE FABRIQUEN, PROCESEN, PREPAREN, ENVASEN, ALMACENEN TRANSPORTEN, DISTRIBUYAN, COMERCIALICEN, IMPORTEN O EXPORTEN ALIMENTOS O SUS MATERIAS PRIMAS.</t>
  </si>
  <si>
    <t>Tasa</t>
  </si>
  <si>
    <t>190301600 - auditorías y visitas inspectivas realizadas</t>
  </si>
  <si>
    <t>REALIZAR LA VIGILANCIA EN SALUD PUBLICA  COMO PROCESO SISTEMÁTICO Y CONSTANTE DE RECOLECCIÓN, ANÁLISIS, INTERPRETACIÓN Y DIVULGACIÓN DE DATOS ESPECÍFICOS RELACIONADOS CON LA SALUD, PARA SU UTILIZACIÓN EN LA PLANIFICACIÓN, EJECUCIÓN Y EVALUACIÓN DE LA PRÁCTICA EN SALUD PÚBLICA, EN EL MARCO DE LOS LINEAMIENTOS DEFINIDOS POR EL INSTITUTO NACIONAL DE SALUD</t>
  </si>
  <si>
    <t xml:space="preserve">SUPERVISAR POR MEDIO DE AUDITORÍAS (GAUDI, PERMANENTE LEY 780/2016, FARMACIAS, SIAU, ENTRE OTRAS) TODO LO RELACIONADO CON LA GARANTÍA DE LA PRESTACIÓN DE SERVICIOS Y EL RIESGO INTEGRAL EN SALUD A CARGO DE LAS EAPB AUTORIZADAS PARA OPERAR EN EL MUNICIPIO DE IBAGUÉ, SEGÚN CORRESPONDA A LOS REGÍMENES (SUBSIDIADO, CONTRIBUTIVO, ESPECIAL, EXCEPCIÓN). </t>
  </si>
  <si>
    <t>REALIZAR ACCIONES DE INSPECCIÓN Y VIGILANCIA, ASISTENCIAS TÉCNICAS Y BÚSQUEDAS ACTIVAS A LA RED PÚBLICA Y PRIVADA DE PRESTADORES DE SERVICIOS DE SALUD REGISTRADOS EN EL MUNICIPIO DE IBAGUÉ, CON EL FIN DE FORTALECER LA PRESTACIÓN DE SERVICIOS DE SALUD CON CALIDAD.</t>
  </si>
  <si>
    <t>RECIBIR, GESTIONAR Y DAR RESPUESTA A LAS SOLICITUDES DE LOS CIUDADANOS RELACIONADAS CON LA POSIBLE VULNERACIÓN DEL DERECHO FUNDAMENTAL AL ACCESO A LOS SERVICIOS DE SALUD.</t>
  </si>
  <si>
    <t xml:space="preserve">REALIZAR EL PAGO DE LOS SERVICIOS DE URGENCIAS DE BAJA COMPLEJIDAD A LA POBLACIÓN NO ASEGURADA DEL MUNICIPIO DE IBAGUÉ. </t>
  </si>
  <si>
    <t>IMPLEMENTAR EL SISTEMA DE INFORMACION REGISTRO, SEGUIMIENTO Y MONITOREO DE LAS ACTIVIDADES MISIONALES RELACIONADAS CON LA INSPECCIÓN Y VIGILANCIA DIRIGIDAS A LOS PRESTADORES DE SERVICIOS DE SALUD Y ASEGURADORES.</t>
  </si>
  <si>
    <t>REALIZAR VISITAS DE INSPECCION, VIGILANCIA Y CONTROL A INTEGRANTES DEL SGSSS QUE SOLICITEN VISITA DE CONCEPTO SANITARIO</t>
  </si>
  <si>
    <t>REALIZAR LO PROCESOS DE CONSTRUCCION, ADOPCION Y ADAPTACION DE LAS POLITICAS PUBLICAS DE LA SECRETARIA DE SALUD MUNICIPAL.</t>
  </si>
  <si>
    <t>PLANEAR, EVALUAR Y REALIZAR SEGUIMIENTO TECNICO Y FINANCIERO A LOS PROCESOS DE PLANEACCION DE LA SECRETARIA DE SALUD ACORDE A LOS LINEAMIENTOS ESTABLECIDOS POR LAS ENTIDADES MUNICIPALES, DEPARTAMENTALES Y NACIONALES</t>
  </si>
  <si>
    <t>LEGALIZAR LOS GIROS PARA LOS PROCESOS DEINSPECCION, VIGILANCIA Y CONTROL DE LOS RECURSOS DEL REGIMEN SUBSIDIADO QUE CORRESPONDEN AL 0.4</t>
  </si>
  <si>
    <t xml:space="preserve">DESARROLLAR LA GESTIÓN TERRITORIAL Y LA BÚSQUEDA ACTIVA DE LA POBLACIÓN PPNA, O CON ALGUN TIPO DE NOVEDAD QUE NO CUENTEN CON ASEGURAMIENTO EN SALUD, EN ARTICULACIÓN INTER Y TRANSECTORIAL, PROMOVIENDO ENTRE OTRAS, LA AFILIACIÓN DE OFICIO, Y DEMAS MECANISMOS, DANDO CUMPLIMIENTO A LAS ACCIONES CONTENIDAS EN LOS DIFERENTES PLANES DE ACCION. </t>
  </si>
  <si>
    <t>REALIZAR LA GESTIÓN RESOLUTIVA EN BASES DE DATOS, DE LOS REQUERIMIENTOS QUE INGRESEN AL SISTEMA DE AFILIACIÓN TRANSACCIONAL – SAT DE LA SECRETARÍA DE SALUD DE IBAGUÉ, EN ARTICULACIÓN INTER Y TRANSECTORIAL, GARANTIZANDO LA PROMOCIÓN Y USO DE LAS DIVERSAS PLATAFORMAS Y HERRAMIENTAS Y REPORTE DE LAS CIRCULARES Y ANEXOS TÉCNICOS</t>
  </si>
  <si>
    <t xml:space="preserve">LEGALIZAR LOS GIROS PROVENIENTES DE LOS RECURSOS CON O SIN SITUACIÓN DE FONDOS, GIRADOS A LAS EPSS Y/O POR GIRO DIRECTO A LAS IPS, DE ACUERDO CON LA LMA (LIQUIDACIÓN MENSUAL DE AFILIADOS), DE MANERA MENSUAL, EN CADA UNA DE LAS VIGENCIAS, PARA GARANTIZAR LA PERMANENCIA DE LA POBLACIÓN AFILIADA AL RÉGIMEN SUBSIDIADO EN SALUD EN EL MUNICIPIO DE IBAGUÉ. </t>
  </si>
  <si>
    <r>
      <t xml:space="preserve">Objetivos: </t>
    </r>
    <r>
      <rPr>
        <sz val="16"/>
        <rFont val="Arial"/>
        <family val="2"/>
      </rPr>
      <t>Fortalecer el bienestar físico, mental y social de las personas, comunidades y poblaciones en el Municipio de Ibagué.</t>
    </r>
  </si>
  <si>
    <r>
      <t xml:space="preserve">Objetivos: </t>
    </r>
    <r>
      <rPr>
        <sz val="16"/>
        <rFont val="Arial"/>
        <family val="2"/>
      </rPr>
      <t>Ejercer la autoridad sanitaria para la vigilancia saludable en el Municipio de Ibagué</t>
    </r>
  </si>
  <si>
    <r>
      <t xml:space="preserve">NOMBRE SECRETARIA DE SALUD MUNICIPAL: </t>
    </r>
    <r>
      <rPr>
        <sz val="11"/>
        <color rgb="FF000000"/>
        <rFont val="Calibri"/>
        <family val="2"/>
        <scheme val="minor"/>
      </rPr>
      <t>MARTHA LILIANA OSPINA GUTIERREZ</t>
    </r>
  </si>
  <si>
    <r>
      <t xml:space="preserve">NOMBRE DIRECTORA DE SALUD PUBLICA: </t>
    </r>
    <r>
      <rPr>
        <sz val="12"/>
        <rFont val="Arial"/>
        <family val="2"/>
      </rPr>
      <t>MARICEL AGUIAR DELGADILLO</t>
    </r>
  </si>
  <si>
    <r>
      <t xml:space="preserve">NOMBRE DIRECTOR ASEGURAMIENTO: </t>
    </r>
    <r>
      <rPr>
        <sz val="12"/>
        <rFont val="Arial"/>
        <family val="2"/>
      </rPr>
      <t>DIEGO ALEJANDRO CALDERON RUBIO</t>
    </r>
  </si>
  <si>
    <r>
      <t xml:space="preserve">NOMBRE DIRECTORA PRESTACION DE SERVICIOS  Y CALIDAD:  </t>
    </r>
    <r>
      <rPr>
        <sz val="12"/>
        <rFont val="Arial MT"/>
      </rPr>
      <t>YENNIFER NADIA GUZMAN CORRAL</t>
    </r>
  </si>
  <si>
    <t>SecretarÌa de Salud Municipal</t>
  </si>
  <si>
    <t xml:space="preserve">CODIGO PRESUPUESTAL: 216320202009 SERVICIOS PARA LA COMUNIDAD, SOCIALES Y PERSONALES RUBROS: (Recursos propios icld-01, Sgp salud publica-26, Superavit-65)       </t>
  </si>
  <si>
    <t>CODIGO PRESUPUESTAL: 216320202009 SERVICIOS PARA LA COMUNIDAD, SOCIALES Y PERSONALES     RUBROS: (RECURSOS PROPIOS ICLD-01, RECURSOS DE CREDITO-14, SGP Salud Regimen Subsidiado-19, Sgp salud prestacion de servicio-21, Adress-22, Coljuegos-23, Transferencias Departamento-24, COLJUEGOS-SUPERAVIT-62, SGP PRESTACION DE SERVICIO DE SALUD - SUPERAVIT-64</t>
  </si>
  <si>
    <t xml:space="preserve">CODIGO PRESUPUESTAL: 2163202020091 SERVICIOS PARA LA COMUNIDAD, SOCIALES Y PERSONALES        RUBROS: (Recursos propios icld-01, Sgp salud publica-26)        </t>
  </si>
  <si>
    <t xml:space="preserve">FECHA DE  SEGUIMIENTO: </t>
  </si>
  <si>
    <t>Enero de 2025</t>
  </si>
  <si>
    <t xml:space="preserve">1903016- Servicio de auditoría y visitas inspectivas </t>
  </si>
  <si>
    <t>REALIZAR VISITAS DE INSPECCION, VIGILANCIA Y CONTROL, A ESTABLECIMIENTOS VETERINARIOS (CLINICAS, CONSULTORIOS Y AFINES) QUE SOLICITEN CONCEPTO SANITARIO CON SOPORTE EN LA  LEY 9/1979. ACORDE A LOS LINEAMIENTOS DADOS POR EL MSPS.</t>
  </si>
  <si>
    <t>REALIZAR TOMA DE MUESTRAS, SEGUIMIENTOS, VISITAS DE INSPECCIÓN, VIGILANCIA Y CONTROL A LOS ACUEDUCTOS URBANOS Y RURALES DEL MUNICIPIO DE IBAGUÉ, SEGUN LINEAMIENTOS TECNICOS ESTABLECIDOS.</t>
  </si>
  <si>
    <t>Realizar  adeacuacion de la cava municipal</t>
  </si>
  <si>
    <t>Realizar mantenimiento de la cava municipal</t>
  </si>
  <si>
    <t>Implementar procesos y mecanismos de articulación intersectorial e interinstitucional para generar estrategias integrales que permitan abordar el consumo de SPA en el marco de la gestión del riesgo colectivo e individual</t>
  </si>
  <si>
    <t>Realizar acciones de gestion de la salud publica según los lineamientos del MSPS</t>
  </si>
  <si>
    <t xml:space="preserve">Desarrollar acciones de gestion de la salud publica y actividades colectivas en el marco de las rutas integrales de aatencion en salud de promoción y mantenimiento  que impacte positivamente en la dimension de salud sexual y reproductiva  </t>
  </si>
  <si>
    <t>Fortalecer los procesos de gestion de la salud publica en temas de SSR según los lineamientos del MSPS</t>
  </si>
  <si>
    <t>Desarrollar acciones de gestion de la salud publica y actividades colectivas para el manejo integral de los eventos en salud mental de la ciudad de Ibague.</t>
  </si>
  <si>
    <t>Fortalecer los procesos de gestion de la salud publica en el marco de los lineamientos nacionales de salud mental</t>
  </si>
  <si>
    <t>Ejecutar acciones de gestion de la salud publica y actividades colectivas para la prevención de enfermedades generadas por sustancias químicas, por animales (zoonosis), vectores, puntos criticos , situaciones  contaminación en el aire, y el agua, entre otros factores.</t>
  </si>
  <si>
    <t>Fortalecer los procesos de gestion de la salud publica según las prioridades de intervencion de las condiciones ambientales de Ibague (vectores, zoonosis)</t>
  </si>
  <si>
    <t>Ejecutar acciones de gestion de la salud publica y actividades colectivas para la prevención de enfermedades transmitidas por alimentos, infecciones asociadas a la atención de la salud, resistencia a los antimicrobianos, tuberculosis, lepra o enfermedad de Hansen, infección respiratoria aguda, enfermedad diarreica aguda) y desatendidas (tracoma, geohelmintiasis, oncocercosis, pian, complejo cisticercosis / teniasis,  enfermedades parasitarias de la piel), entre otras.</t>
  </si>
  <si>
    <t>Fortalecer los procesos de gestion de la salud publica según las prioridades de enfermedades emergentes, reemergentes y desatendidas</t>
  </si>
  <si>
    <t xml:space="preserve">Ejecutar las acciones para la gestión y administración de los componentes del Plan Ampliado de Inmunizacion en los actores del SGSSS que oferten el servicio de vacunación en el marco de su competencia, con el fin de alcanzar las metas y objetivos del programa.  </t>
  </si>
  <si>
    <t>Fortalecer los procesos de gestion de la salud publica según las prioridades de intervencion para eliminar el riesgo de enfermedades inmunoprevenibles</t>
  </si>
  <si>
    <t>Ejecutar acciones integrales de gestion de la salud publica y actividades colectivas para la prevención de riesgos asociados a las condiciones crónicas no transmisibles en la ciudad.</t>
  </si>
  <si>
    <t>Fortalecer los procesos de gestion de la salud publica para mitigar el riesgo de morir de enfermedades coronorias de lso ibaguereños.</t>
  </si>
  <si>
    <t>Garantizar el proceso tecnico de valoración, que permita establecer la existencia de discapacidad, a partir de la identificación de las deficiencias en funciones y estructuras corporales, incluyendo las psicológicas, las limitaciones en la actividad y las restricciones en la participación, que presentan las personas</t>
  </si>
  <si>
    <t>Priorizar el proceso de certificacion de discapacidad de las personas  que no puedan movilizarse a las IPS designadas</t>
  </si>
  <si>
    <t>Implementar el programa de Atención Psicosocial y Salud Integral a Víctimas (PAPSIVI)​,  dando respuesta a las medidas de rehabilitación en el marco de la repara​ción integral a las víctimas del conflicto armado que residen en la ciudad de Ibague.</t>
  </si>
  <si>
    <t>Garantizar la focalización de la población víctima del conflicto armado que residente en el municipio de Ibagué</t>
  </si>
  <si>
    <t>Ejecutar los lineamientos tecnicos definidos por el PDSP 2022 - 2031 para los procesos de asistencia tecnica y desarrollo de capacidades para garantizar el manejo integral del cancer con los actores del Sistema General de Seguridad Social en Salud</t>
  </si>
  <si>
    <t>Desarrollar e implementar acciones de asistencia tecnica y desarrollo de capacidades con los actores del SGSSS para la disminucion de la mortalidad materna en el marco de los lineamientos definidos por el Ministerio de Salud y Proteccion Social</t>
  </si>
  <si>
    <t>Fortalecer las competencias técnicas de los actores del SGSSS para garantizar el diagnóstico, tratamiento y seguimiento a los diferentes tipos de desnutrición</t>
  </si>
  <si>
    <t xml:space="preserve">Fortalecer los procesos de informacion de la direccion de salud publica, garantizando la actualizacion y/o mantenimeinto y/o mejoramiento y/o restructuracion de los sistemas de informacion en salud </t>
  </si>
  <si>
    <t>Realizar seguimiento a la implementacion de los procesos de informacion de la direccion de secretaría de salud municipal</t>
  </si>
  <si>
    <t xml:space="preserve">Implementar acciones de gestion de la salud publica y actividades colectivas de las violencias ( VF,VS,VG) en el marco del cumplimiento  de los lineamientos técnicos nacional e implementación asertiva de las rutas de atención. </t>
  </si>
  <si>
    <t xml:space="preserve">desarrollar y ejecutar una estrategiacolectiva en el marco de la gobernanza en salud para fortalecer los procesos de información, educación, comunicación en salud para la prevención de accidentes viales. </t>
  </si>
  <si>
    <t>Adoptar y adaptar el modelo de salud predictiva, preventiva y resolutiva centrada en el ser humano como sujeto de derechos./ marco de la Atención Primaria en Salud con enfoque preventiva, predictiva y resolutiva que incluya poblaciones vulnerables, prevencion de Eventos de interes de Salud Publica,  y/o Plan de Intervenciones Colectivas que requieran intervencion integral</t>
  </si>
  <si>
    <t>Implementar una estrategia holistica e intersectorial para el manejo de las condiciones y situaciones originadas en el ambito laboral y/o poblacion no afiliada a riesgos laborales</t>
  </si>
  <si>
    <t>Implementar una estrategia para fortalecer los procesos de  mantenimiento, optimizacion, dotacion e infraestructura  de la Unidad de Salud de Ibagué USI.</t>
  </si>
  <si>
    <t xml:space="preserve">Garantizar el giro de los recursos para el mantenimiento, fortalecimiento, optimizacion, dotacion, infraestructura y equipamento de la Unidad de Salud de Ibagué USI. </t>
  </si>
  <si>
    <r>
      <t xml:space="preserve">OBSERVACIONES:  </t>
    </r>
    <r>
      <rPr>
        <sz val="12"/>
        <rFont val="Arial MT"/>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</si>
</sst>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6" formatCode="&quot;$&quot;\ #,##0;[Red]\-&quot;$&quot;\ #,##0"/>
    <numFmt numFmtId="8" formatCode="&quot;$&quot;\ #,##0.00;[Red]\-&quot;$&quot;\ #,##0.00"/>
    <numFmt numFmtId="44" formatCode="_-&quot;$&quot;\ * #,##0.00_-;\-&quot;$&quot;\ * #,##0.00_-;_-&quot;$&quot;\ * &quot;-&quot;??_-;_-@_-"/>
    <numFmt numFmtId="43" formatCode="_-* #,##0.00_-;\-* #,##0.00_-;_-* &quot;-&quot;??_-;_-@_-"/>
    <numFmt numFmtId="164" formatCode="_(* #,##0.00_);_(* \(#,##0.00\);_(* &quot;-&quot;??_);_(@_)"/>
    <numFmt numFmtId="165" formatCode="_-&quot;$&quot;* #,##0.00_-;\-&quot;$&quot;* #,##0.00_-;_-&quot;$&quot;* &quot;-&quot;??_-;_-@_-"/>
    <numFmt numFmtId="166" formatCode="_ &quot;$&quot;\ * #,##0.00_ ;_ &quot;$&quot;\ * \-#,##0.00_ ;_ &quot;$&quot;\ * &quot;-&quot;??_ ;_ @_ "/>
    <numFmt numFmtId="167" formatCode="&quot;$&quot;\ #,##0"/>
    <numFmt numFmtId="168" formatCode="0.0%"/>
    <numFmt numFmtId="169" formatCode="#,##0.0_);\(#,##0.0\)"/>
    <numFmt numFmtId="170" formatCode="_ &quot;$&quot;\ * #,##0_ ;_ &quot;$&quot;\ * \-#,##0_ ;_ &quot;$&quot;\ * &quot;-&quot;??_ ;_ @_ "/>
    <numFmt numFmtId="171" formatCode="_ * #,##0.00_ ;_ * \-#,##0.00_ ;_ * &quot;-&quot;??_ ;_ @_ "/>
    <numFmt numFmtId="172" formatCode="#,##0_ ;\-#,##0\ "/>
    <numFmt numFmtId="173" formatCode="_-&quot;$&quot;\ * #,##0_-;\-&quot;$&quot;\ * #,##0_-;_-&quot;$&quot;\ * &quot;-&quot;??_-;_-@_-"/>
    <numFmt numFmtId="174" formatCode="#,##0.0_ ;\-#,##0.0\ "/>
    <numFmt numFmtId="175" formatCode="0.0"/>
  </numFmts>
  <fonts count="25">
    <font>
      <sz val="11"/>
      <color theme="1"/>
      <name val="Calibri"/>
      <family val="2"/>
      <scheme val="minor"/>
    </font>
    <font>
      <sz val="10"/>
      <name val="Arial"/>
      <family val="2"/>
    </font>
    <font>
      <sz val="12"/>
      <name val="Arial"/>
      <family val="2"/>
    </font>
    <font>
      <sz val="12"/>
      <name val="Arial MT"/>
    </font>
    <font>
      <b/>
      <sz val="12"/>
      <name val="Arial"/>
      <family val="2"/>
    </font>
    <font>
      <b/>
      <sz val="12"/>
      <name val="Arial MT"/>
    </font>
    <font>
      <b/>
      <u/>
      <sz val="12"/>
      <name val="Arial MT"/>
    </font>
    <font>
      <sz val="16"/>
      <name val="Arial"/>
      <family val="2"/>
    </font>
    <font>
      <sz val="16"/>
      <name val="Arial MT"/>
    </font>
    <font>
      <b/>
      <sz val="16"/>
      <name val="Arial MT"/>
    </font>
    <font>
      <b/>
      <sz val="16"/>
      <name val="Arial"/>
      <family val="2"/>
    </font>
    <font>
      <sz val="11"/>
      <color theme="1"/>
      <name val="Calibri"/>
      <family val="2"/>
      <scheme val="minor"/>
    </font>
    <font>
      <sz val="9"/>
      <color indexed="81"/>
      <name val="Tahoma"/>
      <family val="2"/>
    </font>
    <font>
      <b/>
      <sz val="9"/>
      <color indexed="81"/>
      <name val="Tahoma"/>
      <family val="2"/>
    </font>
    <font>
      <sz val="10"/>
      <color indexed="81"/>
      <name val="Tahoma"/>
      <family val="2"/>
    </font>
    <font>
      <sz val="10"/>
      <color theme="1"/>
      <name val="Arial"/>
      <family val="2"/>
    </font>
    <font>
      <sz val="10"/>
      <color rgb="FF000000"/>
      <name val="Arial"/>
      <family val="2"/>
    </font>
    <font>
      <sz val="11"/>
      <color rgb="FF000000"/>
      <name val="Calibri"/>
      <family val="2"/>
    </font>
    <font>
      <sz val="11"/>
      <color indexed="8"/>
      <name val="Calibri"/>
      <family val="2"/>
    </font>
    <font>
      <sz val="11"/>
      <color rgb="FF000000"/>
      <name val="Calibri"/>
      <family val="2"/>
      <scheme val="minor"/>
    </font>
    <font>
      <b/>
      <sz val="10"/>
      <color theme="1"/>
      <name val="Verdana"/>
      <family val="2"/>
    </font>
    <font>
      <sz val="10"/>
      <color theme="1"/>
      <name val="Verdana"/>
      <family val="2"/>
    </font>
    <font>
      <b/>
      <sz val="11"/>
      <color indexed="8"/>
      <name val="Calibri"/>
      <family val="2"/>
      <scheme val="minor"/>
    </font>
    <font>
      <b/>
      <sz val="10"/>
      <name val="Arial MT"/>
    </font>
    <font>
      <b/>
      <sz val="14"/>
      <name val="Arial"/>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rgb="FFB4C6E7"/>
      </patternFill>
    </fill>
    <fill>
      <patternFill patternType="solid">
        <fgColor theme="0"/>
        <bgColor rgb="FFD9E1F2"/>
      </patternFill>
    </fill>
    <fill>
      <patternFill patternType="solid">
        <fgColor rgb="FFDBE5F1"/>
        <bgColor indexed="64"/>
      </patternFill>
    </fill>
    <fill>
      <patternFill patternType="solid">
        <fgColor rgb="FFFFFFFF"/>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s>
  <cellStyleXfs count="13">
    <xf numFmtId="0" fontId="0" fillId="0" borderId="0"/>
    <xf numFmtId="0" fontId="1" fillId="0" borderId="0"/>
    <xf numFmtId="9" fontId="1" fillId="0" borderId="0" applyFont="0" applyFill="0" applyBorder="0" applyAlignment="0" applyProtection="0"/>
    <xf numFmtId="166" fontId="1" fillId="0" borderId="0" applyFont="0" applyFill="0" applyBorder="0" applyAlignment="0" applyProtection="0"/>
    <xf numFmtId="171" fontId="1" fillId="0" borderId="0" applyFont="0" applyFill="0" applyBorder="0" applyAlignment="0" applyProtection="0"/>
    <xf numFmtId="9" fontId="11" fillId="0" borderId="0" applyFont="0" applyFill="0" applyBorder="0" applyAlignment="0" applyProtection="0"/>
    <xf numFmtId="44" fontId="11" fillId="0" borderId="0" applyFont="0" applyFill="0" applyBorder="0" applyAlignment="0" applyProtection="0"/>
    <xf numFmtId="164" fontId="11" fillId="0" borderId="0" applyFont="0" applyFill="0" applyBorder="0" applyAlignment="0" applyProtection="0"/>
    <xf numFmtId="164" fontId="18" fillId="0" borderId="0" applyFont="0" applyFill="0" applyBorder="0" applyAlignment="0" applyProtection="0"/>
    <xf numFmtId="0" fontId="20" fillId="6" borderId="0" applyNumberFormat="0" applyBorder="0" applyProtection="0">
      <alignment horizontal="center" vertical="center"/>
    </xf>
    <xf numFmtId="0" fontId="17" fillId="0" borderId="0"/>
    <xf numFmtId="43" fontId="11" fillId="0" borderId="0" applyFont="0" applyFill="0" applyBorder="0" applyAlignment="0" applyProtection="0"/>
    <xf numFmtId="49" fontId="21" fillId="0" borderId="0" applyFill="0" applyBorder="0" applyProtection="0">
      <alignment horizontal="left" vertical="center"/>
    </xf>
  </cellStyleXfs>
  <cellXfs count="243">
    <xf numFmtId="0" fontId="0" fillId="0" borderId="0" xfId="0"/>
    <xf numFmtId="0" fontId="2" fillId="0" borderId="0" xfId="1" applyFont="1"/>
    <xf numFmtId="10" fontId="3" fillId="0" borderId="0" xfId="2" applyNumberFormat="1" applyFont="1"/>
    <xf numFmtId="0" fontId="3" fillId="0" borderId="0" xfId="1" applyFont="1"/>
    <xf numFmtId="166" fontId="3" fillId="0" borderId="0" xfId="3" applyFont="1" applyFill="1" applyBorder="1" applyAlignment="1" applyProtection="1">
      <alignment vertical="center"/>
    </xf>
    <xf numFmtId="0" fontId="2" fillId="0" borderId="0" xfId="1" applyFont="1" applyAlignment="1">
      <alignment wrapText="1"/>
    </xf>
    <xf numFmtId="166" fontId="2" fillId="0" borderId="0" xfId="3" applyFont="1" applyBorder="1"/>
    <xf numFmtId="166" fontId="3" fillId="0" borderId="0" xfId="3" applyFont="1" applyBorder="1"/>
    <xf numFmtId="0" fontId="3" fillId="0" borderId="0" xfId="1" applyFont="1" applyAlignment="1">
      <alignment wrapText="1"/>
    </xf>
    <xf numFmtId="166" fontId="3" fillId="0" borderId="0" xfId="3" applyFont="1" applyBorder="1" applyAlignment="1" applyProtection="1">
      <alignment vertical="center"/>
    </xf>
    <xf numFmtId="0" fontId="3" fillId="0" borderId="0" xfId="1" applyFont="1" applyAlignment="1">
      <alignment horizontal="left" wrapText="1"/>
    </xf>
    <xf numFmtId="10" fontId="3" fillId="0" borderId="0" xfId="2" applyNumberFormat="1" applyFont="1" applyBorder="1"/>
    <xf numFmtId="0" fontId="4" fillId="0" borderId="1" xfId="1" applyFont="1" applyBorder="1" applyAlignment="1">
      <alignment horizontal="left" vertical="center"/>
    </xf>
    <xf numFmtId="39" fontId="3" fillId="0" borderId="0" xfId="1" applyNumberFormat="1" applyFont="1"/>
    <xf numFmtId="39" fontId="3" fillId="0" borderId="8" xfId="1" applyNumberFormat="1" applyFont="1" applyBorder="1"/>
    <xf numFmtId="169" fontId="2" fillId="0" borderId="0" xfId="1" applyNumberFormat="1" applyFont="1"/>
    <xf numFmtId="10" fontId="3" fillId="0" borderId="0" xfId="2" applyNumberFormat="1" applyFont="1" applyBorder="1" applyProtection="1"/>
    <xf numFmtId="2" fontId="3" fillId="0" borderId="0" xfId="1" applyNumberFormat="1" applyFont="1"/>
    <xf numFmtId="0" fontId="2" fillId="0" borderId="0" xfId="1" applyFont="1" applyAlignment="1">
      <alignment horizontal="left" vertical="center"/>
    </xf>
    <xf numFmtId="0" fontId="2" fillId="0" borderId="9" xfId="1" applyFont="1" applyBorder="1"/>
    <xf numFmtId="165" fontId="2" fillId="0" borderId="0" xfId="1" applyNumberFormat="1" applyFont="1"/>
    <xf numFmtId="166" fontId="2" fillId="0" borderId="0" xfId="1" applyNumberFormat="1" applyFont="1"/>
    <xf numFmtId="2" fontId="2" fillId="0" borderId="0" xfId="1" applyNumberFormat="1" applyFont="1"/>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7" fillId="0" borderId="0" xfId="1" applyFont="1"/>
    <xf numFmtId="165" fontId="7" fillId="0" borderId="0" xfId="1" applyNumberFormat="1" applyFont="1"/>
    <xf numFmtId="166" fontId="7" fillId="0" borderId="0" xfId="3" applyFont="1" applyBorder="1"/>
    <xf numFmtId="2" fontId="7" fillId="0" borderId="0" xfId="1" applyNumberFormat="1" applyFont="1"/>
    <xf numFmtId="0" fontId="8" fillId="0" borderId="0" xfId="1" applyFont="1" applyAlignment="1">
      <alignment wrapText="1"/>
    </xf>
    <xf numFmtId="166" fontId="8" fillId="0" borderId="0" xfId="3" applyFont="1" applyBorder="1" applyAlignment="1" applyProtection="1">
      <alignment vertical="center"/>
    </xf>
    <xf numFmtId="2" fontId="8" fillId="0" borderId="0" xfId="1" applyNumberFormat="1" applyFont="1" applyAlignment="1">
      <alignment horizontal="left" vertical="center" wrapText="1"/>
    </xf>
    <xf numFmtId="2" fontId="8" fillId="0" borderId="0" xfId="1" applyNumberFormat="1" applyFont="1" applyAlignment="1">
      <alignment vertical="center"/>
    </xf>
    <xf numFmtId="2" fontId="9" fillId="0" borderId="0" xfId="1" applyNumberFormat="1" applyFont="1" applyAlignment="1">
      <alignment vertical="center"/>
    </xf>
    <xf numFmtId="170" fontId="7" fillId="2" borderId="1" xfId="3" applyNumberFormat="1" applyFont="1" applyFill="1" applyBorder="1" applyAlignment="1">
      <alignment horizontal="center" vertical="center"/>
    </xf>
    <xf numFmtId="0" fontId="7" fillId="2" borderId="1" xfId="1" applyFont="1" applyFill="1" applyBorder="1" applyAlignment="1">
      <alignment horizontal="center" vertical="center"/>
    </xf>
    <xf numFmtId="2" fontId="8" fillId="0" borderId="0" xfId="1" applyNumberFormat="1" applyFont="1" applyAlignment="1">
      <alignment vertical="center" wrapText="1"/>
    </xf>
    <xf numFmtId="167" fontId="7" fillId="2" borderId="1" xfId="1" applyNumberFormat="1" applyFont="1" applyFill="1" applyBorder="1" applyAlignment="1">
      <alignment horizontal="center" vertical="center" wrapText="1"/>
    </xf>
    <xf numFmtId="3" fontId="7" fillId="2" borderId="1" xfId="1" applyNumberFormat="1" applyFont="1" applyFill="1" applyBorder="1" applyAlignment="1">
      <alignment horizontal="center" vertical="center"/>
    </xf>
    <xf numFmtId="167" fontId="7" fillId="0" borderId="1" xfId="1" applyNumberFormat="1" applyFont="1" applyBorder="1" applyAlignment="1">
      <alignment horizontal="center" vertical="center" wrapText="1"/>
    </xf>
    <xf numFmtId="0" fontId="7" fillId="0" borderId="1" xfId="1" applyFont="1" applyBorder="1" applyAlignment="1">
      <alignment horizontal="center" vertical="center"/>
    </xf>
    <xf numFmtId="0" fontId="7" fillId="0" borderId="0" xfId="1" applyFont="1" applyAlignment="1">
      <alignment horizontal="center"/>
    </xf>
    <xf numFmtId="2" fontId="9" fillId="0" borderId="0" xfId="1" applyNumberFormat="1" applyFont="1" applyAlignment="1">
      <alignment horizontal="center" vertical="center"/>
    </xf>
    <xf numFmtId="0" fontId="7" fillId="0" borderId="8" xfId="1" applyFont="1" applyBorder="1"/>
    <xf numFmtId="10" fontId="7" fillId="0" borderId="1" xfId="2" applyNumberFormat="1" applyFont="1" applyBorder="1"/>
    <xf numFmtId="2" fontId="9" fillId="0" borderId="0" xfId="1" applyNumberFormat="1" applyFont="1" applyAlignment="1">
      <alignment horizontal="center" vertical="center" wrapText="1"/>
    </xf>
    <xf numFmtId="2" fontId="10" fillId="0" borderId="1" xfId="1" applyNumberFormat="1" applyFont="1" applyBorder="1" applyAlignment="1">
      <alignment horizontal="center" vertical="center"/>
    </xf>
    <xf numFmtId="0" fontId="9" fillId="0" borderId="0" xfId="1" applyFont="1"/>
    <xf numFmtId="2" fontId="3" fillId="0" borderId="0" xfId="1" applyNumberFormat="1" applyFont="1" applyAlignment="1">
      <alignment horizontal="left" vertical="top" wrapText="1"/>
    </xf>
    <xf numFmtId="0" fontId="10" fillId="0" borderId="1" xfId="1" applyFont="1" applyBorder="1"/>
    <xf numFmtId="169" fontId="5" fillId="0" borderId="1" xfId="1" applyNumberFormat="1" applyFont="1" applyBorder="1" applyAlignment="1">
      <alignment horizontal="left" vertical="top"/>
    </xf>
    <xf numFmtId="39" fontId="5" fillId="0" borderId="1" xfId="1" applyNumberFormat="1" applyFont="1" applyBorder="1" applyAlignment="1">
      <alignment horizontal="left" vertical="top"/>
    </xf>
    <xf numFmtId="0" fontId="5" fillId="2" borderId="1" xfId="1" applyFont="1" applyFill="1" applyBorder="1" applyAlignment="1">
      <alignment horizontal="center" vertical="center"/>
    </xf>
    <xf numFmtId="10" fontId="5" fillId="2" borderId="1" xfId="2" applyNumberFormat="1" applyFont="1" applyFill="1" applyBorder="1" applyAlignment="1">
      <alignment horizontal="center" vertical="center"/>
    </xf>
    <xf numFmtId="169" fontId="5" fillId="0" borderId="1" xfId="1" applyNumberFormat="1" applyFont="1" applyBorder="1" applyAlignment="1">
      <alignment vertical="top" wrapText="1"/>
    </xf>
    <xf numFmtId="0" fontId="5" fillId="0" borderId="1" xfId="1" applyFont="1" applyBorder="1" applyAlignment="1">
      <alignment horizontal="left" vertical="top"/>
    </xf>
    <xf numFmtId="0" fontId="7" fillId="0" borderId="1" xfId="1" applyFont="1" applyBorder="1"/>
    <xf numFmtId="37" fontId="3" fillId="0" borderId="1" xfId="1" applyNumberFormat="1" applyFont="1" applyBorder="1" applyAlignment="1">
      <alignment horizontal="center" vertical="top"/>
    </xf>
    <xf numFmtId="169" fontId="3" fillId="0" borderId="1" xfId="1" applyNumberFormat="1" applyFont="1" applyBorder="1" applyAlignment="1">
      <alignment horizontal="center" vertical="top"/>
    </xf>
    <xf numFmtId="0" fontId="17" fillId="4" borderId="1" xfId="0" applyFont="1" applyFill="1" applyBorder="1" applyAlignment="1">
      <alignment horizontal="left" vertical="center"/>
    </xf>
    <xf numFmtId="0" fontId="17" fillId="5" borderId="1" xfId="0" applyFont="1" applyFill="1" applyBorder="1" applyAlignment="1">
      <alignment horizontal="left" vertical="center"/>
    </xf>
    <xf numFmtId="39" fontId="3" fillId="0" borderId="1" xfId="1" applyNumberFormat="1" applyFont="1" applyBorder="1" applyAlignment="1">
      <alignment horizontal="left" vertical="top"/>
    </xf>
    <xf numFmtId="169" fontId="3" fillId="0" borderId="1" xfId="1" applyNumberFormat="1" applyFont="1" applyBorder="1" applyAlignment="1">
      <alignment horizontal="left" vertical="top"/>
    </xf>
    <xf numFmtId="0" fontId="1" fillId="2" borderId="1" xfId="1" applyFill="1" applyBorder="1" applyAlignment="1">
      <alignment horizontal="center" vertical="center"/>
    </xf>
    <xf numFmtId="44" fontId="15" fillId="0" borderId="1" xfId="6" applyFont="1" applyFill="1" applyBorder="1" applyAlignment="1">
      <alignment horizontal="center" vertical="center"/>
    </xf>
    <xf numFmtId="44" fontId="15" fillId="2" borderId="1" xfId="6" applyFont="1" applyFill="1" applyBorder="1" applyAlignment="1">
      <alignment horizontal="center" vertical="center"/>
    </xf>
    <xf numFmtId="14" fontId="1" fillId="0" borderId="1" xfId="1" applyNumberFormat="1" applyBorder="1" applyAlignment="1">
      <alignment horizontal="center" vertical="center"/>
    </xf>
    <xf numFmtId="44" fontId="1" fillId="2" borderId="1" xfId="6" applyFont="1" applyFill="1" applyBorder="1" applyAlignment="1">
      <alignment horizontal="center" vertical="center" wrapText="1"/>
    </xf>
    <xf numFmtId="44" fontId="1" fillId="2" borderId="1" xfId="6" applyFont="1" applyFill="1" applyBorder="1" applyAlignment="1">
      <alignment horizontal="center" vertical="center"/>
    </xf>
    <xf numFmtId="44" fontId="1" fillId="2" borderId="1" xfId="6" applyFont="1" applyFill="1" applyBorder="1" applyAlignment="1" applyProtection="1">
      <alignment horizontal="center" vertical="center"/>
    </xf>
    <xf numFmtId="173" fontId="1" fillId="0" borderId="1" xfId="6" applyNumberFormat="1" applyFont="1" applyFill="1" applyBorder="1" applyAlignment="1">
      <alignment horizontal="center" vertical="center" wrapText="1"/>
    </xf>
    <xf numFmtId="2" fontId="1" fillId="0" borderId="1" xfId="1" applyNumberFormat="1" applyBorder="1" applyAlignment="1">
      <alignment horizontal="center" vertical="center"/>
    </xf>
    <xf numFmtId="39" fontId="1" fillId="0" borderId="1" xfId="1" applyNumberFormat="1" applyBorder="1" applyAlignment="1">
      <alignment horizontal="center" vertical="center"/>
    </xf>
    <xf numFmtId="0" fontId="1" fillId="0" borderId="1" xfId="1" applyBorder="1" applyAlignment="1">
      <alignment horizontal="center" vertical="center"/>
    </xf>
    <xf numFmtId="173" fontId="15" fillId="0" borderId="1" xfId="6" applyNumberFormat="1" applyFont="1" applyFill="1" applyBorder="1" applyAlignment="1">
      <alignment horizontal="center" vertical="center"/>
    </xf>
    <xf numFmtId="44" fontId="1" fillId="0" borderId="1" xfId="6" applyFont="1" applyFill="1" applyBorder="1" applyAlignment="1">
      <alignment horizontal="center" vertical="center" wrapText="1"/>
    </xf>
    <xf numFmtId="44" fontId="1" fillId="0" borderId="1" xfId="6" applyFont="1" applyFill="1" applyBorder="1" applyAlignment="1">
      <alignment horizontal="center" vertical="center"/>
    </xf>
    <xf numFmtId="0" fontId="1" fillId="0" borderId="1" xfId="1" applyBorder="1" applyAlignment="1">
      <alignment horizontal="center" vertical="center" wrapText="1"/>
    </xf>
    <xf numFmtId="1" fontId="1" fillId="0" borderId="1" xfId="1" applyNumberFormat="1" applyBorder="1" applyAlignment="1">
      <alignment horizontal="center" vertical="center" wrapText="1"/>
    </xf>
    <xf numFmtId="44" fontId="1" fillId="0" borderId="1" xfId="6" applyFont="1" applyFill="1" applyBorder="1" applyAlignment="1" applyProtection="1">
      <alignment horizontal="center" vertical="center"/>
    </xf>
    <xf numFmtId="172" fontId="1" fillId="0" borderId="1" xfId="6" applyNumberFormat="1" applyFont="1" applyFill="1" applyBorder="1" applyAlignment="1">
      <alignment horizontal="center" vertical="center" wrapText="1"/>
    </xf>
    <xf numFmtId="8" fontId="1" fillId="0" borderId="1" xfId="6" applyNumberFormat="1" applyFont="1" applyFill="1" applyBorder="1" applyAlignment="1" applyProtection="1">
      <alignment horizontal="center" vertical="center"/>
    </xf>
    <xf numFmtId="170" fontId="1" fillId="0" borderId="1" xfId="3" applyNumberFormat="1" applyFont="1" applyFill="1" applyBorder="1" applyAlignment="1">
      <alignment horizontal="center" vertical="center" wrapText="1"/>
    </xf>
    <xf numFmtId="170" fontId="1" fillId="0" borderId="1" xfId="3" applyNumberFormat="1" applyFont="1" applyFill="1" applyBorder="1" applyAlignment="1" applyProtection="1">
      <alignment horizontal="center" vertical="center"/>
    </xf>
    <xf numFmtId="10" fontId="1" fillId="0" borderId="1" xfId="2" applyNumberFormat="1" applyFont="1" applyFill="1" applyBorder="1" applyAlignment="1" applyProtection="1">
      <alignment horizontal="center" vertical="center"/>
    </xf>
    <xf numFmtId="174" fontId="1" fillId="0" borderId="1" xfId="6" applyNumberFormat="1" applyFont="1" applyFill="1" applyBorder="1" applyAlignment="1">
      <alignment horizontal="center" vertical="center" wrapText="1"/>
    </xf>
    <xf numFmtId="175" fontId="1" fillId="0" borderId="1" xfId="1" applyNumberFormat="1" applyBorder="1" applyAlignment="1">
      <alignment horizontal="center" vertical="center" wrapText="1"/>
    </xf>
    <xf numFmtId="0" fontId="4" fillId="0" borderId="1" xfId="1" applyFont="1" applyBorder="1" applyAlignment="1">
      <alignment vertical="top"/>
    </xf>
    <xf numFmtId="168" fontId="4" fillId="0" borderId="1" xfId="1" applyNumberFormat="1" applyFont="1" applyBorder="1" applyAlignment="1">
      <alignment vertical="top"/>
    </xf>
    <xf numFmtId="0" fontId="1" fillId="2" borderId="1" xfId="1" applyFill="1" applyBorder="1" applyAlignment="1">
      <alignment horizontal="center" vertical="center" wrapText="1"/>
    </xf>
    <xf numFmtId="0" fontId="2" fillId="0" borderId="1" xfId="1" applyFont="1" applyBorder="1"/>
    <xf numFmtId="0" fontId="2" fillId="0" borderId="1" xfId="1" applyFont="1" applyBorder="1" applyAlignment="1">
      <alignment horizontal="left" vertical="center"/>
    </xf>
    <xf numFmtId="169" fontId="2" fillId="0" borderId="1" xfId="1" applyNumberFormat="1" applyFont="1" applyBorder="1"/>
    <xf numFmtId="2" fontId="3" fillId="0" borderId="1" xfId="1" applyNumberFormat="1" applyFont="1" applyBorder="1"/>
    <xf numFmtId="10" fontId="3" fillId="0" borderId="1" xfId="2" applyNumberFormat="1" applyFont="1" applyBorder="1" applyProtection="1"/>
    <xf numFmtId="39" fontId="3" fillId="0" borderId="1" xfId="1" applyNumberFormat="1" applyFont="1" applyBorder="1"/>
    <xf numFmtId="0" fontId="2" fillId="0" borderId="1" xfId="1" applyFont="1" applyBorder="1" applyAlignment="1">
      <alignment horizontal="left"/>
    </xf>
    <xf numFmtId="0" fontId="4" fillId="0" borderId="1" xfId="1" applyFont="1" applyBorder="1" applyAlignment="1">
      <alignment horizontal="center" vertical="center"/>
    </xf>
    <xf numFmtId="44" fontId="0" fillId="0" borderId="1" xfId="6" applyFont="1" applyBorder="1"/>
    <xf numFmtId="6" fontId="0" fillId="0" borderId="1" xfId="6" applyNumberFormat="1" applyFont="1" applyBorder="1"/>
    <xf numFmtId="8" fontId="0" fillId="0" borderId="1" xfId="6" applyNumberFormat="1" applyFont="1" applyBorder="1"/>
    <xf numFmtId="0" fontId="5" fillId="0" borderId="7" xfId="1" applyFont="1" applyBorder="1" applyAlignment="1">
      <alignment horizontal="left" vertical="top" wrapText="1"/>
    </xf>
    <xf numFmtId="0" fontId="5" fillId="0" borderId="6" xfId="1" applyFont="1" applyBorder="1" applyAlignment="1">
      <alignment horizontal="left" vertical="top" wrapText="1"/>
    </xf>
    <xf numFmtId="0" fontId="5" fillId="0" borderId="5" xfId="1" applyFont="1" applyBorder="1" applyAlignment="1">
      <alignment horizontal="left" vertical="top" wrapText="1"/>
    </xf>
    <xf numFmtId="0" fontId="5" fillId="0" borderId="4" xfId="1" applyFont="1" applyBorder="1" applyAlignment="1">
      <alignment horizontal="left" vertical="top" wrapText="1"/>
    </xf>
    <xf numFmtId="0" fontId="5" fillId="0" borderId="3" xfId="1" applyFont="1" applyBorder="1" applyAlignment="1">
      <alignment horizontal="left" vertical="top" wrapText="1"/>
    </xf>
    <xf numFmtId="0" fontId="5" fillId="0" borderId="2" xfId="1" applyFont="1" applyBorder="1" applyAlignment="1">
      <alignment horizontal="left" vertical="top" wrapText="1"/>
    </xf>
    <xf numFmtId="0" fontId="4" fillId="0" borderId="1" xfId="1" applyFont="1" applyBorder="1" applyAlignment="1">
      <alignment horizontal="left" vertical="top" wrapText="1"/>
    </xf>
    <xf numFmtId="168" fontId="4" fillId="0" borderId="1" xfId="1" applyNumberFormat="1" applyFont="1" applyBorder="1" applyAlignment="1">
      <alignment horizontal="left" vertical="top" wrapText="1"/>
    </xf>
    <xf numFmtId="10" fontId="5" fillId="0" borderId="1" xfId="2" applyNumberFormat="1" applyFont="1" applyBorder="1" applyAlignment="1">
      <alignment horizontal="left" wrapText="1"/>
    </xf>
    <xf numFmtId="0" fontId="3" fillId="0" borderId="7" xfId="1" applyFont="1" applyBorder="1" applyAlignment="1">
      <alignment horizontal="left" vertical="top"/>
    </xf>
    <xf numFmtId="0" fontId="3" fillId="0" borderId="5" xfId="1" applyFont="1" applyBorder="1" applyAlignment="1">
      <alignment horizontal="left" vertical="top"/>
    </xf>
    <xf numFmtId="0" fontId="3" fillId="0" borderId="4" xfId="1" applyFont="1" applyBorder="1" applyAlignment="1">
      <alignment horizontal="left" vertical="top"/>
    </xf>
    <xf numFmtId="0" fontId="3" fillId="0" borderId="2" xfId="1" applyFont="1" applyBorder="1" applyAlignment="1">
      <alignment horizontal="left" vertical="top"/>
    </xf>
    <xf numFmtId="0" fontId="4" fillId="0" borderId="7" xfId="1" applyFont="1" applyBorder="1" applyAlignment="1">
      <alignment horizontal="left" vertical="top" wrapText="1"/>
    </xf>
    <xf numFmtId="0" fontId="4" fillId="0" borderId="6" xfId="1" applyFont="1" applyBorder="1" applyAlignment="1">
      <alignment horizontal="left" vertical="top" wrapText="1"/>
    </xf>
    <xf numFmtId="0" fontId="4" fillId="0" borderId="5" xfId="1" applyFont="1" applyBorder="1" applyAlignment="1">
      <alignment horizontal="left" vertical="top" wrapText="1"/>
    </xf>
    <xf numFmtId="0" fontId="4" fillId="0" borderId="4" xfId="1" applyFont="1" applyBorder="1" applyAlignment="1">
      <alignment horizontal="left" vertical="top" wrapText="1"/>
    </xf>
    <xf numFmtId="0" fontId="4" fillId="0" borderId="3" xfId="1" applyFont="1" applyBorder="1" applyAlignment="1">
      <alignment horizontal="left" vertical="top" wrapText="1"/>
    </xf>
    <xf numFmtId="0" fontId="4" fillId="0" borderId="2" xfId="1" applyFont="1" applyBorder="1" applyAlignment="1">
      <alignment horizontal="left" vertical="top" wrapText="1"/>
    </xf>
    <xf numFmtId="0" fontId="2"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1" fillId="0" borderId="1" xfId="1" applyBorder="1" applyAlignment="1">
      <alignment horizontal="center" vertical="center" wrapText="1"/>
    </xf>
    <xf numFmtId="0" fontId="22" fillId="0" borderId="1" xfId="0" applyFont="1" applyBorder="1" applyAlignment="1">
      <alignment horizontal="left" vertical="center" wrapText="1"/>
    </xf>
    <xf numFmtId="0" fontId="22" fillId="0" borderId="1" xfId="0" applyFont="1" applyBorder="1" applyAlignment="1">
      <alignment horizontal="left" vertical="top" wrapText="1"/>
    </xf>
    <xf numFmtId="0" fontId="16" fillId="7" borderId="1" xfId="0" applyFont="1" applyFill="1" applyBorder="1" applyAlignment="1">
      <alignment horizontal="center" vertical="center" wrapText="1"/>
    </xf>
    <xf numFmtId="9" fontId="1" fillId="0" borderId="1" xfId="5" applyFont="1" applyBorder="1" applyAlignment="1" applyProtection="1">
      <alignment horizontal="center" vertical="center"/>
    </xf>
    <xf numFmtId="9" fontId="1" fillId="0" borderId="1" xfId="5" applyFont="1" applyBorder="1" applyAlignment="1">
      <alignment horizontal="center" vertical="center"/>
    </xf>
    <xf numFmtId="0" fontId="1" fillId="0" borderId="1" xfId="1" applyBorder="1" applyAlignment="1">
      <alignment horizontal="center" vertical="center"/>
    </xf>
    <xf numFmtId="0" fontId="1" fillId="2" borderId="1" xfId="1" applyFill="1" applyBorder="1" applyAlignment="1">
      <alignment horizontal="center" vertical="center"/>
    </xf>
    <xf numFmtId="169" fontId="5" fillId="0" borderId="1" xfId="1" applyNumberFormat="1" applyFont="1" applyBorder="1" applyAlignment="1">
      <alignment horizontal="left" vertical="center"/>
    </xf>
    <xf numFmtId="0" fontId="3" fillId="0" borderId="7" xfId="1" applyFont="1" applyBorder="1" applyAlignment="1">
      <alignment horizontal="left" vertical="top" wrapText="1"/>
    </xf>
    <xf numFmtId="169" fontId="5" fillId="0" borderId="1" xfId="1" applyNumberFormat="1" applyFont="1" applyBorder="1" applyAlignment="1">
      <alignment horizontal="center" vertical="top"/>
    </xf>
    <xf numFmtId="2" fontId="5" fillId="0" borderId="11" xfId="1" applyNumberFormat="1" applyFont="1" applyBorder="1" applyAlignment="1">
      <alignment horizontal="left" vertical="center"/>
    </xf>
    <xf numFmtId="2" fontId="5" fillId="0" borderId="1" xfId="1" applyNumberFormat="1" applyFont="1" applyBorder="1" applyAlignment="1">
      <alignment horizontal="left" vertical="center"/>
    </xf>
    <xf numFmtId="0" fontId="15" fillId="2" borderId="1" xfId="0" applyFont="1" applyFill="1" applyBorder="1" applyAlignment="1">
      <alignment horizontal="center" vertical="center" wrapText="1"/>
    </xf>
    <xf numFmtId="0" fontId="1" fillId="2" borderId="1" xfId="1" applyFill="1" applyBorder="1" applyAlignment="1">
      <alignment horizontal="center" vertical="center" wrapText="1"/>
    </xf>
    <xf numFmtId="2" fontId="3" fillId="0" borderId="0" xfId="1" applyNumberFormat="1" applyFont="1" applyAlignment="1">
      <alignment horizontal="left" vertical="top" wrapText="1"/>
    </xf>
    <xf numFmtId="2" fontId="9" fillId="0" borderId="0" xfId="1" applyNumberFormat="1" applyFont="1" applyAlignment="1">
      <alignment horizontal="center" vertical="center" wrapText="1"/>
    </xf>
    <xf numFmtId="0" fontId="10" fillId="0" borderId="13" xfId="1" applyFont="1" applyBorder="1" applyAlignment="1">
      <alignment horizontal="left" vertical="center"/>
    </xf>
    <xf numFmtId="0" fontId="10" fillId="0" borderId="11" xfId="1" applyFont="1" applyBorder="1" applyAlignment="1">
      <alignment horizontal="left" vertical="center"/>
    </xf>
    <xf numFmtId="0" fontId="7" fillId="0" borderId="12" xfId="1" applyFont="1" applyBorder="1" applyAlignment="1">
      <alignment horizontal="center" vertical="center"/>
    </xf>
    <xf numFmtId="0" fontId="7" fillId="0" borderId="11" xfId="1" applyFont="1" applyBorder="1" applyAlignment="1">
      <alignment horizontal="center" vertical="center"/>
    </xf>
    <xf numFmtId="2" fontId="10" fillId="0" borderId="1" xfId="1" applyNumberFormat="1" applyFont="1" applyBorder="1" applyAlignment="1">
      <alignment horizontal="center" vertical="center"/>
    </xf>
    <xf numFmtId="0" fontId="10" fillId="0" borderId="13" xfId="1" applyFont="1" applyBorder="1" applyAlignment="1">
      <alignment horizontal="left" vertical="center" wrapText="1"/>
    </xf>
    <xf numFmtId="0" fontId="10" fillId="0" borderId="11" xfId="1" applyFont="1" applyBorder="1" applyAlignment="1">
      <alignment horizontal="left" vertical="center" wrapText="1"/>
    </xf>
    <xf numFmtId="0" fontId="7" fillId="0" borderId="12" xfId="1" applyFont="1" applyBorder="1" applyAlignment="1">
      <alignment horizontal="center" vertical="center" wrapText="1"/>
    </xf>
    <xf numFmtId="0" fontId="7" fillId="0" borderId="11" xfId="1" applyFont="1" applyBorder="1" applyAlignment="1">
      <alignment horizontal="center" vertical="center" wrapText="1"/>
    </xf>
    <xf numFmtId="10" fontId="7" fillId="0" borderId="13" xfId="2" applyNumberFormat="1" applyFont="1" applyBorder="1" applyAlignment="1">
      <alignment horizontal="center"/>
    </xf>
    <xf numFmtId="10" fontId="7" fillId="0" borderId="12" xfId="2" applyNumberFormat="1" applyFont="1" applyBorder="1" applyAlignment="1">
      <alignment horizontal="center"/>
    </xf>
    <xf numFmtId="10" fontId="7" fillId="0" borderId="11" xfId="2" applyNumberFormat="1" applyFont="1" applyBorder="1" applyAlignment="1">
      <alignment horizontal="center"/>
    </xf>
    <xf numFmtId="2" fontId="9" fillId="0" borderId="0" xfId="1" applyNumberFormat="1" applyFont="1" applyAlignment="1">
      <alignment horizontal="center" vertical="center"/>
    </xf>
    <xf numFmtId="2" fontId="8" fillId="0" borderId="0" xfId="1" applyNumberFormat="1" applyFont="1" applyAlignment="1">
      <alignment horizontal="left" vertical="center" wrapText="1"/>
    </xf>
    <xf numFmtId="0" fontId="10" fillId="0" borderId="7" xfId="1" applyFont="1" applyBorder="1" applyAlignment="1">
      <alignment horizontal="left" vertical="top" wrapText="1"/>
    </xf>
    <xf numFmtId="0" fontId="10" fillId="0" borderId="6" xfId="1" applyFont="1" applyBorder="1" applyAlignment="1">
      <alignment horizontal="left" vertical="top" wrapText="1"/>
    </xf>
    <xf numFmtId="0" fontId="10" fillId="0" borderId="5" xfId="1" applyFont="1" applyBorder="1" applyAlignment="1">
      <alignment horizontal="left" vertical="top" wrapText="1"/>
    </xf>
    <xf numFmtId="0" fontId="10" fillId="0" borderId="9" xfId="1" applyFont="1" applyBorder="1" applyAlignment="1">
      <alignment horizontal="left" vertical="top" wrapText="1"/>
    </xf>
    <xf numFmtId="0" fontId="10" fillId="0" borderId="0" xfId="1" applyFont="1" applyAlignment="1">
      <alignment horizontal="left" vertical="top" wrapText="1"/>
    </xf>
    <xf numFmtId="0" fontId="10" fillId="0" borderId="8" xfId="1" applyFont="1" applyBorder="1" applyAlignment="1">
      <alignment horizontal="left" vertical="top" wrapText="1"/>
    </xf>
    <xf numFmtId="0" fontId="10" fillId="0" borderId="4" xfId="1" applyFont="1" applyBorder="1" applyAlignment="1">
      <alignment horizontal="left" vertical="top" wrapText="1"/>
    </xf>
    <xf numFmtId="0" fontId="10" fillId="0" borderId="3" xfId="1" applyFont="1" applyBorder="1" applyAlignment="1">
      <alignment horizontal="left" vertical="top" wrapText="1"/>
    </xf>
    <xf numFmtId="0" fontId="10" fillId="0" borderId="2" xfId="1" applyFont="1" applyBorder="1" applyAlignment="1">
      <alignment horizontal="left" vertical="top" wrapText="1"/>
    </xf>
    <xf numFmtId="2" fontId="10" fillId="0" borderId="13" xfId="1" applyNumberFormat="1" applyFont="1" applyBorder="1" applyAlignment="1">
      <alignment horizontal="center" vertical="center" wrapText="1"/>
    </xf>
    <xf numFmtId="2" fontId="10" fillId="0" borderId="12" xfId="1" applyNumberFormat="1" applyFont="1" applyBorder="1" applyAlignment="1">
      <alignment horizontal="center" vertical="center" wrapText="1"/>
    </xf>
    <xf numFmtId="2" fontId="10" fillId="0" borderId="11" xfId="1" applyNumberFormat="1" applyFont="1" applyBorder="1" applyAlignment="1">
      <alignment horizontal="center" vertical="center" wrapText="1"/>
    </xf>
    <xf numFmtId="0" fontId="10" fillId="0" borderId="13" xfId="1" applyFont="1" applyBorder="1" applyAlignment="1">
      <alignment horizontal="left" vertical="top" wrapText="1"/>
    </xf>
    <xf numFmtId="0" fontId="10" fillId="0" borderId="11" xfId="1" applyFont="1" applyBorder="1" applyAlignment="1">
      <alignment horizontal="left" vertical="top" wrapText="1"/>
    </xf>
    <xf numFmtId="2" fontId="7" fillId="0" borderId="13" xfId="1" applyNumberFormat="1" applyFont="1" applyBorder="1" applyAlignment="1">
      <alignment horizontal="center" vertical="center" wrapText="1"/>
    </xf>
    <xf numFmtId="2" fontId="7" fillId="0" borderId="12" xfId="1" applyNumberFormat="1" applyFont="1" applyBorder="1" applyAlignment="1">
      <alignment horizontal="center" vertical="center" wrapText="1"/>
    </xf>
    <xf numFmtId="2" fontId="7" fillId="0" borderId="11" xfId="1" applyNumberFormat="1" applyFont="1" applyBorder="1" applyAlignment="1">
      <alignment horizontal="center" vertical="center" wrapText="1"/>
    </xf>
    <xf numFmtId="0" fontId="10" fillId="0" borderId="13" xfId="1" applyFont="1" applyBorder="1" applyAlignment="1">
      <alignment horizontal="left" vertical="top"/>
    </xf>
    <xf numFmtId="0" fontId="10" fillId="0" borderId="11" xfId="1" applyFont="1" applyBorder="1" applyAlignment="1">
      <alignment horizontal="left" vertical="top"/>
    </xf>
    <xf numFmtId="2" fontId="7" fillId="0" borderId="13" xfId="1" applyNumberFormat="1" applyFont="1" applyBorder="1" applyAlignment="1">
      <alignment horizontal="left" vertical="center" wrapText="1"/>
    </xf>
    <xf numFmtId="2" fontId="7" fillId="0" borderId="12" xfId="1" applyNumberFormat="1" applyFont="1" applyBorder="1" applyAlignment="1">
      <alignment horizontal="left" vertical="center" wrapText="1"/>
    </xf>
    <xf numFmtId="2" fontId="7" fillId="0" borderId="11" xfId="1" applyNumberFormat="1" applyFont="1" applyBorder="1" applyAlignment="1">
      <alignment horizontal="left" vertical="center" wrapText="1"/>
    </xf>
    <xf numFmtId="0" fontId="24" fillId="0" borderId="13" xfId="1" applyFont="1" applyBorder="1" applyAlignment="1">
      <alignment horizontal="left" vertical="center" wrapText="1"/>
    </xf>
    <xf numFmtId="0" fontId="24" fillId="0" borderId="12" xfId="1" applyFont="1" applyBorder="1" applyAlignment="1">
      <alignment horizontal="left" vertical="center" wrapText="1"/>
    </xf>
    <xf numFmtId="0" fontId="24" fillId="0" borderId="11" xfId="1" applyFont="1" applyBorder="1" applyAlignment="1">
      <alignment horizontal="left"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xf>
    <xf numFmtId="0" fontId="5" fillId="0" borderId="1" xfId="1" applyFont="1" applyBorder="1" applyAlignment="1">
      <alignment horizontal="center" vertical="center"/>
    </xf>
    <xf numFmtId="0" fontId="5" fillId="0" borderId="6" xfId="1" applyFont="1" applyBorder="1" applyAlignment="1">
      <alignment horizontal="center" vertical="center" wrapText="1"/>
    </xf>
    <xf numFmtId="0" fontId="5" fillId="0" borderId="5" xfId="1" applyFont="1" applyBorder="1" applyAlignment="1">
      <alignment horizontal="center" vertical="center" wrapText="1"/>
    </xf>
    <xf numFmtId="0" fontId="5" fillId="0" borderId="3" xfId="1" applyFont="1" applyBorder="1" applyAlignment="1">
      <alignment horizontal="center" vertical="center" wrapText="1"/>
    </xf>
    <xf numFmtId="0" fontId="5" fillId="0" borderId="2" xfId="1" applyFont="1" applyBorder="1" applyAlignment="1">
      <alignment horizontal="center" vertical="center" wrapText="1"/>
    </xf>
    <xf numFmtId="0" fontId="7" fillId="0" borderId="0" xfId="1" applyFont="1" applyAlignment="1">
      <alignment horizontal="center"/>
    </xf>
    <xf numFmtId="0" fontId="10" fillId="0" borderId="13" xfId="1" applyFont="1" applyBorder="1" applyAlignment="1">
      <alignment horizontal="left"/>
    </xf>
    <xf numFmtId="0" fontId="10" fillId="0" borderId="12" xfId="1" applyFont="1" applyBorder="1" applyAlignment="1">
      <alignment horizontal="left"/>
    </xf>
    <xf numFmtId="0" fontId="10" fillId="0" borderId="11" xfId="1" applyFont="1" applyBorder="1" applyAlignment="1">
      <alignment horizontal="left"/>
    </xf>
    <xf numFmtId="0" fontId="7" fillId="0" borderId="1" xfId="1" applyFont="1" applyBorder="1" applyAlignment="1">
      <alignment horizontal="center"/>
    </xf>
    <xf numFmtId="0" fontId="7" fillId="0" borderId="7" xfId="1" applyFont="1" applyBorder="1" applyAlignment="1">
      <alignment horizontal="center" vertical="center"/>
    </xf>
    <xf numFmtId="0" fontId="7" fillId="0" borderId="6"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7" fillId="0" borderId="3" xfId="1" applyFont="1" applyBorder="1" applyAlignment="1">
      <alignment horizontal="center" vertical="center"/>
    </xf>
    <xf numFmtId="0" fontId="7" fillId="0" borderId="2" xfId="1" applyFont="1" applyBorder="1" applyAlignment="1">
      <alignment horizontal="center" vertical="center"/>
    </xf>
    <xf numFmtId="0" fontId="10" fillId="3" borderId="13" xfId="1" applyFont="1" applyFill="1" applyBorder="1" applyAlignment="1">
      <alignment horizontal="left"/>
    </xf>
    <xf numFmtId="0" fontId="10" fillId="3" borderId="12" xfId="1" applyFont="1" applyFill="1" applyBorder="1" applyAlignment="1">
      <alignment horizontal="left"/>
    </xf>
    <xf numFmtId="0" fontId="10" fillId="3" borderId="11" xfId="1" applyFont="1" applyFill="1" applyBorder="1" applyAlignment="1">
      <alignment horizontal="left"/>
    </xf>
    <xf numFmtId="0" fontId="7" fillId="0" borderId="7" xfId="1" applyFont="1" applyBorder="1" applyAlignment="1">
      <alignment horizontal="center"/>
    </xf>
    <xf numFmtId="0" fontId="7" fillId="0" borderId="5" xfId="1" applyFont="1" applyBorder="1" applyAlignment="1">
      <alignment horizontal="center"/>
    </xf>
    <xf numFmtId="0" fontId="7" fillId="0" borderId="9" xfId="1" applyFont="1" applyBorder="1" applyAlignment="1">
      <alignment horizontal="center"/>
    </xf>
    <xf numFmtId="0" fontId="7" fillId="0" borderId="8" xfId="1" applyFont="1" applyBorder="1" applyAlignment="1">
      <alignment horizontal="center"/>
    </xf>
    <xf numFmtId="0" fontId="7" fillId="0" borderId="4" xfId="1" applyFont="1" applyBorder="1" applyAlignment="1">
      <alignment horizontal="center"/>
    </xf>
    <xf numFmtId="0" fontId="7" fillId="0" borderId="2" xfId="1" applyFont="1" applyBorder="1" applyAlignment="1">
      <alignment horizontal="center"/>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0" xfId="1" applyFont="1" applyBorder="1" applyAlignment="1">
      <alignment horizontal="center" vertical="center" wrapText="1"/>
    </xf>
    <xf numFmtId="0" fontId="6" fillId="0" borderId="1" xfId="1" applyFont="1" applyBorder="1" applyAlignment="1">
      <alignment horizontal="center" vertical="center" wrapText="1"/>
    </xf>
    <xf numFmtId="0" fontId="10" fillId="0" borderId="6" xfId="1" applyFont="1" applyBorder="1" applyAlignment="1">
      <alignment horizontal="left"/>
    </xf>
    <xf numFmtId="168" fontId="4" fillId="0" borderId="1" xfId="1" applyNumberFormat="1" applyFont="1" applyBorder="1" applyAlignment="1">
      <alignment horizontal="left" vertical="top"/>
    </xf>
    <xf numFmtId="0" fontId="2" fillId="0" borderId="1" xfId="1" applyFont="1" applyBorder="1" applyAlignment="1">
      <alignment horizontal="center" vertical="center"/>
    </xf>
    <xf numFmtId="0" fontId="5" fillId="0" borderId="7" xfId="1" applyFont="1" applyBorder="1" applyAlignment="1">
      <alignment horizontal="center" vertical="center" wrapText="1"/>
    </xf>
    <xf numFmtId="0" fontId="5" fillId="0" borderId="4"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12" xfId="1" applyFont="1" applyBorder="1" applyAlignment="1">
      <alignment horizontal="center" vertical="center" wrapText="1"/>
    </xf>
    <xf numFmtId="0" fontId="10" fillId="0" borderId="11" xfId="1" applyFont="1" applyBorder="1" applyAlignment="1">
      <alignment horizontal="center" vertical="center" wrapText="1"/>
    </xf>
    <xf numFmtId="0" fontId="15"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3" fillId="0" borderId="1" xfId="1" applyFont="1" applyBorder="1" applyAlignment="1">
      <alignment horizontal="left" vertical="top"/>
    </xf>
    <xf numFmtId="0" fontId="2" fillId="0" borderId="1" xfId="1" applyFont="1" applyBorder="1" applyAlignment="1">
      <alignment horizontal="left" vertical="justify" wrapText="1"/>
    </xf>
    <xf numFmtId="0" fontId="2" fillId="0" borderId="1" xfId="1" applyFont="1" applyBorder="1" applyAlignment="1">
      <alignment horizontal="left" vertical="top"/>
    </xf>
    <xf numFmtId="0" fontId="10" fillId="0" borderId="1" xfId="1" applyFont="1" applyBorder="1" applyAlignment="1">
      <alignment horizontal="left"/>
    </xf>
    <xf numFmtId="0" fontId="7" fillId="0" borderId="1" xfId="1" applyFont="1" applyBorder="1" applyAlignment="1">
      <alignment horizontal="center" vertical="center"/>
    </xf>
    <xf numFmtId="0" fontId="10" fillId="0" borderId="1" xfId="1" applyFont="1" applyBorder="1" applyAlignment="1">
      <alignment horizontal="left" vertical="top"/>
    </xf>
    <xf numFmtId="0" fontId="4" fillId="0" borderId="1" xfId="1" applyFont="1" applyBorder="1" applyAlignment="1">
      <alignment horizontal="left" vertical="center" wrapText="1"/>
    </xf>
    <xf numFmtId="0" fontId="7" fillId="0" borderId="1" xfId="1" applyFont="1" applyBorder="1" applyAlignment="1">
      <alignment horizontal="center" vertical="center" wrapText="1"/>
    </xf>
    <xf numFmtId="10" fontId="7" fillId="0" borderId="1" xfId="2" applyNumberFormat="1" applyFont="1" applyBorder="1" applyAlignment="1">
      <alignment horizontal="center"/>
    </xf>
    <xf numFmtId="0" fontId="10" fillId="0" borderId="1" xfId="1" applyFont="1" applyBorder="1" applyAlignment="1">
      <alignment horizontal="left" vertical="top" wrapText="1"/>
    </xf>
    <xf numFmtId="2" fontId="10" fillId="0" borderId="1" xfId="1" applyNumberFormat="1" applyFont="1" applyBorder="1" applyAlignment="1">
      <alignment horizontal="center" vertical="center" wrapText="1"/>
    </xf>
    <xf numFmtId="2" fontId="7" fillId="0" borderId="1" xfId="1" applyNumberFormat="1" applyFont="1" applyBorder="1" applyAlignment="1">
      <alignment horizontal="center" vertical="center" wrapText="1"/>
    </xf>
    <xf numFmtId="0" fontId="10" fillId="0" borderId="1" xfId="1" applyFont="1" applyBorder="1" applyAlignment="1">
      <alignment horizontal="left" vertical="center"/>
    </xf>
    <xf numFmtId="0" fontId="10" fillId="0" borderId="1" xfId="1" applyFont="1" applyBorder="1" applyAlignment="1">
      <alignment horizontal="left" vertical="center" wrapText="1"/>
    </xf>
    <xf numFmtId="2" fontId="7" fillId="0" borderId="1" xfId="1" applyNumberFormat="1" applyFont="1" applyBorder="1" applyAlignment="1">
      <alignment horizontal="left" vertical="center" wrapText="1"/>
    </xf>
    <xf numFmtId="0" fontId="23" fillId="0" borderId="1" xfId="1" applyFont="1" applyBorder="1" applyAlignment="1">
      <alignment horizontal="center" vertical="center" wrapText="1"/>
    </xf>
    <xf numFmtId="0" fontId="15" fillId="0" borderId="1" xfId="1" applyFont="1" applyBorder="1" applyAlignment="1">
      <alignment horizontal="center" vertical="center"/>
    </xf>
    <xf numFmtId="0" fontId="5" fillId="0" borderId="1" xfId="1" applyFont="1" applyBorder="1" applyAlignment="1">
      <alignment horizontal="left" vertical="top" wrapText="1"/>
    </xf>
    <xf numFmtId="0" fontId="3" fillId="0" borderId="6" xfId="1" applyFont="1" applyBorder="1" applyAlignment="1">
      <alignment horizontal="left" vertical="top" wrapText="1"/>
    </xf>
    <xf numFmtId="0" fontId="3" fillId="0" borderId="5" xfId="1" applyFont="1" applyBorder="1" applyAlignment="1">
      <alignment horizontal="left" vertical="top" wrapText="1"/>
    </xf>
    <xf numFmtId="0" fontId="3" fillId="0" borderId="4" xfId="1" applyFont="1" applyBorder="1" applyAlignment="1">
      <alignment horizontal="left" vertical="top" wrapText="1"/>
    </xf>
    <xf numFmtId="0" fontId="3" fillId="0" borderId="3" xfId="1" applyFont="1" applyBorder="1" applyAlignment="1">
      <alignment horizontal="left" vertical="top" wrapText="1"/>
    </xf>
    <xf numFmtId="0" fontId="3" fillId="0" borderId="2" xfId="1" applyFont="1" applyBorder="1" applyAlignment="1">
      <alignment horizontal="left" vertical="top" wrapText="1"/>
    </xf>
  </cellXfs>
  <cellStyles count="13">
    <cellStyle name="BodyStyle" xfId="12"/>
    <cellStyle name="HeaderStyle" xfId="9"/>
    <cellStyle name="Millares 137 5" xfId="8"/>
    <cellStyle name="Millares 2" xfId="4"/>
    <cellStyle name="Millares 3" xfId="7"/>
    <cellStyle name="Millares 3 3" xfId="11"/>
    <cellStyle name="Moneda" xfId="6" builtinId="4"/>
    <cellStyle name="Moneda 2" xfId="3"/>
    <cellStyle name="Normal" xfId="0" builtinId="0"/>
    <cellStyle name="Normal 2" xfId="1"/>
    <cellStyle name="Normal 5" xfId="10"/>
    <cellStyle name="Porcentaje" xfId="5" builtinId="5"/>
    <cellStyle name="Porcentaj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B10F1E8A-D82B-4C5E-AE0B-1043864AF2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43418"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3075214</xdr:colOff>
      <xdr:row>4</xdr:row>
      <xdr:rowOff>412750</xdr:rowOff>
    </xdr:to>
    <xdr:pic>
      <xdr:nvPicPr>
        <xdr:cNvPr id="3" name="3 Imagen" descr="Membretes_2024_2-01">
          <a:extLst>
            <a:ext uri="{FF2B5EF4-FFF2-40B4-BE49-F238E27FC236}">
              <a16:creationId xmlns:a16="http://schemas.microsoft.com/office/drawing/2014/main" id="{58F76E5B-1A27-4B44-825D-35A0ADFF0875}"/>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6788" cy="16827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2" name="Imagen 1" descr="CAPITAL">
          <a:extLst>
            <a:ext uri="{FF2B5EF4-FFF2-40B4-BE49-F238E27FC236}">
              <a16:creationId xmlns:a16="http://schemas.microsoft.com/office/drawing/2014/main" id="{4AE26227-9E45-471D-9D72-8DCA905954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43418" y="300633"/>
          <a:ext cx="1376958" cy="16341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762001</xdr:colOff>
      <xdr:row>1</xdr:row>
      <xdr:rowOff>111125</xdr:rowOff>
    </xdr:from>
    <xdr:to>
      <xdr:col>2</xdr:col>
      <xdr:colOff>3249839</xdr:colOff>
      <xdr:row>4</xdr:row>
      <xdr:rowOff>412750</xdr:rowOff>
    </xdr:to>
    <xdr:pic>
      <xdr:nvPicPr>
        <xdr:cNvPr id="3" name="3 Imagen" descr="Membretes_2024_2-01">
          <a:extLst>
            <a:ext uri="{FF2B5EF4-FFF2-40B4-BE49-F238E27FC236}">
              <a16:creationId xmlns:a16="http://schemas.microsoft.com/office/drawing/2014/main" id="{A303A2A1-3DB2-4EDB-8A13-B26785452E42}"/>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1209676" y="396875"/>
          <a:ext cx="5516788" cy="16827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416718</xdr:colOff>
      <xdr:row>1</xdr:row>
      <xdr:rowOff>14883</xdr:rowOff>
    </xdr:from>
    <xdr:to>
      <xdr:col>16</xdr:col>
      <xdr:colOff>669726</xdr:colOff>
      <xdr:row>4</xdr:row>
      <xdr:rowOff>267891</xdr:rowOff>
    </xdr:to>
    <xdr:pic>
      <xdr:nvPicPr>
        <xdr:cNvPr id="3" name="Imagen 1" descr="CAPITAL">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5118" y="14883"/>
          <a:ext cx="1091208" cy="6340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108860</xdr:colOff>
      <xdr:row>0</xdr:row>
      <xdr:rowOff>138339</xdr:rowOff>
    </xdr:from>
    <xdr:to>
      <xdr:col>2</xdr:col>
      <xdr:colOff>1387929</xdr:colOff>
      <xdr:row>5</xdr:row>
      <xdr:rowOff>40821</xdr:rowOff>
    </xdr:to>
    <xdr:pic>
      <xdr:nvPicPr>
        <xdr:cNvPr id="4" name="3 Imagen" descr="Membretes_2024_2-01">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3618" r="64233" b="22049"/>
        <a:stretch/>
      </xdr:blipFill>
      <xdr:spPr bwMode="auto">
        <a:xfrm>
          <a:off x="557896" y="138339"/>
          <a:ext cx="4354283" cy="11271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O84"/>
  <sheetViews>
    <sheetView topLeftCell="C31" zoomScale="60" zoomScaleNormal="60" workbookViewId="0">
      <selection activeCell="A18" sqref="A18:XFD18"/>
    </sheetView>
  </sheetViews>
  <sheetFormatPr baseColWidth="10" defaultColWidth="12.5703125" defaultRowHeight="15"/>
  <cols>
    <col min="1" max="1" width="6.7109375" style="1" customWidth="1"/>
    <col min="2" max="2" width="48" style="1" customWidth="1"/>
    <col min="3" max="3" width="86.85546875" style="1" customWidth="1"/>
    <col min="4" max="4" width="11.140625" style="1" bestFit="1" customWidth="1"/>
    <col min="5" max="5" width="28" style="1" bestFit="1" customWidth="1"/>
    <col min="6" max="6" width="15.85546875" style="1" bestFit="1" customWidth="1"/>
    <col min="7" max="7" width="18" style="1" customWidth="1"/>
    <col min="8" max="8" width="25.7109375" style="1" customWidth="1"/>
    <col min="9" max="9" width="21.28515625" style="1" customWidth="1"/>
    <col min="10" max="10" width="20.85546875" style="3" customWidth="1"/>
    <col min="11" max="11" width="15.7109375" style="1" customWidth="1"/>
    <col min="12" max="12" width="23.42578125" style="1" customWidth="1"/>
    <col min="13" max="13" width="14.85546875" style="2" customWidth="1"/>
    <col min="14" max="14" width="21.140625" style="2" customWidth="1"/>
    <col min="15" max="17" width="16.85546875" style="1" customWidth="1"/>
    <col min="18" max="18" width="14.42578125" style="1" customWidth="1"/>
    <col min="19" max="19" width="18.5703125" style="1" customWidth="1"/>
    <col min="20" max="20" width="33.85546875" style="1" customWidth="1"/>
    <col min="21" max="21" width="12.5703125" style="1" customWidth="1"/>
    <col min="22" max="22" width="24.28515625" style="1" customWidth="1"/>
    <col min="23" max="23" width="22.5703125" style="1" customWidth="1"/>
    <col min="24" max="25" width="12.5703125" style="1"/>
    <col min="26" max="26" width="16.85546875" style="1" customWidth="1"/>
    <col min="27" max="27" width="12.5703125" style="1"/>
    <col min="28" max="28" width="30.140625" style="1" customWidth="1"/>
    <col min="29" max="29" width="15.42578125" style="1" customWidth="1"/>
    <col min="30" max="30" width="15.85546875" style="1" customWidth="1"/>
    <col min="31" max="31" width="24.42578125" style="1" customWidth="1"/>
    <col min="32" max="32" width="17.140625" style="1" customWidth="1"/>
    <col min="33" max="16384" width="12.5703125" style="1"/>
  </cols>
  <sheetData>
    <row r="1" spans="2:249" ht="22.5" customHeight="1"/>
    <row r="2" spans="2:249" s="25" customFormat="1" ht="37.5" customHeight="1">
      <c r="B2" s="189"/>
      <c r="C2" s="189"/>
      <c r="D2" s="190" t="s">
        <v>26</v>
      </c>
      <c r="E2" s="191"/>
      <c r="F2" s="191"/>
      <c r="G2" s="191"/>
      <c r="H2" s="191"/>
      <c r="I2" s="191"/>
      <c r="J2" s="191"/>
      <c r="K2" s="192"/>
      <c r="L2" s="196" t="s">
        <v>30</v>
      </c>
      <c r="M2" s="197"/>
      <c r="N2" s="197"/>
      <c r="O2" s="198"/>
      <c r="P2" s="199"/>
      <c r="Q2" s="200"/>
    </row>
    <row r="3" spans="2:249" s="25" customFormat="1" ht="37.5" customHeight="1">
      <c r="B3" s="189"/>
      <c r="C3" s="189"/>
      <c r="D3" s="193"/>
      <c r="E3" s="194"/>
      <c r="F3" s="194"/>
      <c r="G3" s="194"/>
      <c r="H3" s="194"/>
      <c r="I3" s="194"/>
      <c r="J3" s="194"/>
      <c r="K3" s="195"/>
      <c r="L3" s="196" t="s">
        <v>27</v>
      </c>
      <c r="M3" s="197"/>
      <c r="N3" s="197"/>
      <c r="O3" s="198"/>
      <c r="P3" s="201"/>
      <c r="Q3" s="202"/>
    </row>
    <row r="4" spans="2:249" s="25" customFormat="1" ht="33.75" customHeight="1">
      <c r="B4" s="189"/>
      <c r="C4" s="189"/>
      <c r="D4" s="190" t="s">
        <v>25</v>
      </c>
      <c r="E4" s="191"/>
      <c r="F4" s="191"/>
      <c r="G4" s="191"/>
      <c r="H4" s="191"/>
      <c r="I4" s="191"/>
      <c r="J4" s="191"/>
      <c r="K4" s="192"/>
      <c r="L4" s="196" t="s">
        <v>28</v>
      </c>
      <c r="M4" s="197"/>
      <c r="N4" s="197"/>
      <c r="O4" s="198"/>
      <c r="P4" s="201"/>
      <c r="Q4" s="202"/>
    </row>
    <row r="5" spans="2:249" s="25" customFormat="1" ht="38.25" customHeight="1">
      <c r="B5" s="189"/>
      <c r="C5" s="189"/>
      <c r="D5" s="193"/>
      <c r="E5" s="194"/>
      <c r="F5" s="194"/>
      <c r="G5" s="194"/>
      <c r="H5" s="194"/>
      <c r="I5" s="194"/>
      <c r="J5" s="194"/>
      <c r="K5" s="195"/>
      <c r="L5" s="196" t="s">
        <v>29</v>
      </c>
      <c r="M5" s="197"/>
      <c r="N5" s="197"/>
      <c r="O5" s="198"/>
      <c r="P5" s="203"/>
      <c r="Q5" s="204"/>
    </row>
    <row r="6" spans="2:249" s="25" customFormat="1" ht="23.25" customHeight="1">
      <c r="C6" s="185"/>
      <c r="D6" s="185"/>
      <c r="E6" s="185"/>
      <c r="F6" s="185"/>
      <c r="G6" s="185"/>
      <c r="H6" s="185"/>
      <c r="I6" s="185"/>
      <c r="J6" s="185"/>
      <c r="K6" s="185"/>
      <c r="L6" s="185"/>
      <c r="M6" s="185"/>
      <c r="N6" s="185"/>
      <c r="O6" s="185"/>
      <c r="P6" s="185"/>
      <c r="Q6" s="185"/>
    </row>
    <row r="7" spans="2:249" s="25" customFormat="1" ht="31.5" customHeight="1">
      <c r="B7" s="49" t="s">
        <v>36</v>
      </c>
      <c r="C7" s="56" t="s">
        <v>67</v>
      </c>
      <c r="D7" s="186" t="s">
        <v>37</v>
      </c>
      <c r="E7" s="187"/>
      <c r="F7" s="187"/>
      <c r="G7" s="187"/>
      <c r="H7" s="187"/>
      <c r="I7" s="187"/>
      <c r="J7" s="187"/>
      <c r="K7" s="187"/>
      <c r="L7" s="187"/>
      <c r="M7" s="187"/>
      <c r="N7" s="187"/>
      <c r="O7" s="187"/>
      <c r="P7" s="187"/>
      <c r="Q7" s="188"/>
    </row>
    <row r="8" spans="2:249" s="25" customFormat="1" ht="36" customHeight="1">
      <c r="B8" s="49" t="s">
        <v>24</v>
      </c>
      <c r="C8" s="56" t="s">
        <v>156</v>
      </c>
      <c r="D8" s="209" t="s">
        <v>155</v>
      </c>
      <c r="E8" s="209"/>
      <c r="F8" s="209"/>
      <c r="G8" s="209"/>
      <c r="H8" s="209"/>
      <c r="I8" s="209"/>
      <c r="J8" s="209"/>
      <c r="K8" s="209"/>
      <c r="L8" s="209"/>
      <c r="M8" s="209"/>
      <c r="N8" s="209"/>
      <c r="O8" s="209"/>
      <c r="P8" s="209"/>
      <c r="Q8" s="209"/>
    </row>
    <row r="9" spans="2:249" s="25" customFormat="1" ht="36" customHeight="1">
      <c r="B9" s="139" t="s">
        <v>79</v>
      </c>
      <c r="C9" s="140"/>
      <c r="D9" s="141"/>
      <c r="E9" s="141"/>
      <c r="F9" s="141"/>
      <c r="G9" s="141"/>
      <c r="H9" s="141"/>
      <c r="I9" s="142"/>
      <c r="J9" s="153" t="s">
        <v>146</v>
      </c>
      <c r="K9" s="154"/>
      <c r="L9" s="155"/>
      <c r="M9" s="162" t="s">
        <v>23</v>
      </c>
      <c r="N9" s="163"/>
      <c r="O9" s="163"/>
      <c r="P9" s="163"/>
      <c r="Q9" s="164"/>
      <c r="R9" s="138"/>
      <c r="S9" s="138"/>
      <c r="T9" s="138"/>
      <c r="U9" s="138"/>
      <c r="V9" s="138"/>
    </row>
    <row r="10" spans="2:249" s="25" customFormat="1" ht="25.5" customHeight="1">
      <c r="B10" s="139" t="s">
        <v>80</v>
      </c>
      <c r="C10" s="140"/>
      <c r="D10" s="141"/>
      <c r="E10" s="141"/>
      <c r="F10" s="141"/>
      <c r="G10" s="141"/>
      <c r="H10" s="141"/>
      <c r="I10" s="142"/>
      <c r="J10" s="156"/>
      <c r="K10" s="157"/>
      <c r="L10" s="158"/>
      <c r="M10" s="46" t="s">
        <v>22</v>
      </c>
      <c r="N10" s="143" t="s">
        <v>21</v>
      </c>
      <c r="O10" s="143"/>
      <c r="P10" s="143"/>
      <c r="Q10" s="46" t="s">
        <v>20</v>
      </c>
      <c r="R10" s="45"/>
      <c r="S10" s="45"/>
      <c r="T10" s="45"/>
      <c r="U10" s="45"/>
      <c r="V10" s="45"/>
    </row>
    <row r="11" spans="2:249" s="25" customFormat="1" ht="31.5" customHeight="1">
      <c r="B11" s="144" t="s">
        <v>81</v>
      </c>
      <c r="C11" s="145"/>
      <c r="D11" s="146"/>
      <c r="E11" s="146"/>
      <c r="F11" s="146"/>
      <c r="G11" s="146"/>
      <c r="H11" s="146"/>
      <c r="I11" s="147"/>
      <c r="J11" s="156"/>
      <c r="K11" s="157"/>
      <c r="L11" s="158"/>
      <c r="M11" s="44"/>
      <c r="N11" s="148"/>
      <c r="O11" s="149"/>
      <c r="P11" s="150"/>
      <c r="Q11" s="43"/>
      <c r="R11" s="42"/>
      <c r="S11" s="151"/>
      <c r="T11" s="151"/>
      <c r="U11" s="151"/>
      <c r="V11" s="42"/>
      <c r="X11" s="41"/>
      <c r="Y11" s="41"/>
    </row>
    <row r="12" spans="2:249" s="25" customFormat="1" ht="74.25" customHeight="1">
      <c r="B12" s="165" t="s">
        <v>82</v>
      </c>
      <c r="C12" s="166"/>
      <c r="D12" s="146"/>
      <c r="E12" s="146"/>
      <c r="F12" s="146"/>
      <c r="G12" s="146"/>
      <c r="H12" s="146"/>
      <c r="I12" s="147"/>
      <c r="J12" s="156"/>
      <c r="K12" s="157"/>
      <c r="L12" s="158"/>
      <c r="M12" s="40"/>
      <c r="N12" s="167"/>
      <c r="O12" s="168"/>
      <c r="P12" s="169"/>
      <c r="Q12" s="39"/>
      <c r="R12" s="36"/>
      <c r="S12" s="152"/>
      <c r="T12" s="152"/>
      <c r="U12" s="152"/>
      <c r="V12" s="30"/>
      <c r="X12" s="28"/>
      <c r="Y12" s="27"/>
      <c r="Z12" s="26"/>
    </row>
    <row r="13" spans="2:249" s="25" customFormat="1" ht="74.25" customHeight="1">
      <c r="B13" s="170" t="s">
        <v>83</v>
      </c>
      <c r="C13" s="171"/>
      <c r="D13" s="141"/>
      <c r="E13" s="141"/>
      <c r="F13" s="141"/>
      <c r="G13" s="141"/>
      <c r="H13" s="141"/>
      <c r="I13" s="142"/>
      <c r="J13" s="156"/>
      <c r="K13" s="157"/>
      <c r="L13" s="158"/>
      <c r="M13" s="38"/>
      <c r="N13" s="172"/>
      <c r="O13" s="173"/>
      <c r="P13" s="174"/>
      <c r="Q13" s="37"/>
      <c r="R13" s="36"/>
      <c r="S13" s="152"/>
      <c r="T13" s="152"/>
      <c r="U13" s="152"/>
      <c r="V13" s="30"/>
      <c r="X13" s="28"/>
      <c r="Y13" s="27"/>
      <c r="Z13" s="26"/>
    </row>
    <row r="14" spans="2:249" s="25" customFormat="1" ht="54" customHeight="1">
      <c r="B14" s="175" t="s">
        <v>153</v>
      </c>
      <c r="C14" s="176"/>
      <c r="D14" s="176"/>
      <c r="E14" s="176"/>
      <c r="F14" s="176"/>
      <c r="G14" s="176"/>
      <c r="H14" s="176"/>
      <c r="I14" s="177"/>
      <c r="J14" s="159"/>
      <c r="K14" s="160"/>
      <c r="L14" s="161"/>
      <c r="M14" s="35"/>
      <c r="N14" s="172"/>
      <c r="O14" s="173"/>
      <c r="P14" s="174"/>
      <c r="Q14" s="34"/>
      <c r="R14" s="32"/>
      <c r="S14" s="152"/>
      <c r="T14" s="152"/>
      <c r="U14" s="31"/>
      <c r="V14" s="30"/>
      <c r="W14" s="29"/>
      <c r="X14" s="28"/>
      <c r="Y14" s="27"/>
      <c r="Z14" s="26"/>
    </row>
    <row r="15" spans="2:249" ht="28.5" customHeight="1">
      <c r="B15" s="205" t="s">
        <v>34</v>
      </c>
      <c r="C15" s="180" t="s">
        <v>32</v>
      </c>
      <c r="D15" s="178" t="s">
        <v>39</v>
      </c>
      <c r="E15" s="178" t="s">
        <v>19</v>
      </c>
      <c r="F15" s="178" t="s">
        <v>45</v>
      </c>
      <c r="G15" s="208" t="s">
        <v>41</v>
      </c>
      <c r="H15" s="178" t="s">
        <v>35</v>
      </c>
      <c r="I15" s="181"/>
      <c r="J15" s="181"/>
      <c r="K15" s="181"/>
      <c r="L15" s="182"/>
      <c r="M15" s="178" t="s">
        <v>18</v>
      </c>
      <c r="N15" s="178"/>
      <c r="O15" s="179" t="s">
        <v>17</v>
      </c>
      <c r="P15" s="179"/>
      <c r="Q15" s="179"/>
      <c r="R15" s="10"/>
      <c r="S15" s="137"/>
      <c r="T15" s="137"/>
      <c r="U15" s="3"/>
      <c r="V15" s="9"/>
      <c r="W15" s="3"/>
      <c r="X15" s="17"/>
      <c r="Y15" s="6"/>
      <c r="Z15" s="20"/>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row>
    <row r="16" spans="2:249" ht="33.75" customHeight="1">
      <c r="B16" s="206"/>
      <c r="C16" s="180"/>
      <c r="D16" s="178"/>
      <c r="E16" s="178"/>
      <c r="F16" s="178"/>
      <c r="G16" s="178"/>
      <c r="H16" s="178"/>
      <c r="I16" s="183"/>
      <c r="J16" s="183"/>
      <c r="K16" s="183"/>
      <c r="L16" s="184"/>
      <c r="M16" s="178"/>
      <c r="N16" s="178"/>
      <c r="O16" s="178" t="s">
        <v>16</v>
      </c>
      <c r="P16" s="178" t="s">
        <v>15</v>
      </c>
      <c r="Q16" s="180" t="s">
        <v>14</v>
      </c>
      <c r="R16" s="8"/>
      <c r="S16" s="137"/>
      <c r="T16" s="137"/>
      <c r="U16" s="3"/>
      <c r="V16" s="7"/>
      <c r="W16" s="3"/>
      <c r="X16" s="17"/>
      <c r="Y16" s="6"/>
      <c r="Z16" s="20"/>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row>
    <row r="17" spans="2:249" ht="39.75" customHeight="1">
      <c r="B17" s="207"/>
      <c r="C17" s="180"/>
      <c r="D17" s="178"/>
      <c r="E17" s="178"/>
      <c r="F17" s="178"/>
      <c r="G17" s="178"/>
      <c r="H17" s="178"/>
      <c r="I17" s="52" t="s">
        <v>13</v>
      </c>
      <c r="J17" s="52" t="s">
        <v>12</v>
      </c>
      <c r="K17" s="52" t="s">
        <v>11</v>
      </c>
      <c r="L17" s="53" t="s">
        <v>10</v>
      </c>
      <c r="M17" s="24" t="s">
        <v>9</v>
      </c>
      <c r="N17" s="23" t="s">
        <v>8</v>
      </c>
      <c r="O17" s="178"/>
      <c r="P17" s="178"/>
      <c r="Q17" s="180"/>
      <c r="R17" s="5"/>
      <c r="S17" s="137"/>
      <c r="T17" s="137"/>
      <c r="V17" s="6"/>
      <c r="X17" s="17"/>
      <c r="Y17" s="6"/>
      <c r="Z17" s="20"/>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row>
    <row r="18" spans="2:249" ht="33" customHeight="1">
      <c r="B18" s="121" t="s">
        <v>47</v>
      </c>
      <c r="C18" s="136" t="s">
        <v>132</v>
      </c>
      <c r="D18" s="63" t="s">
        <v>38</v>
      </c>
      <c r="E18" s="122" t="s">
        <v>31</v>
      </c>
      <c r="F18" s="78">
        <v>1</v>
      </c>
      <c r="G18" s="73" t="s">
        <v>38</v>
      </c>
      <c r="H18" s="64">
        <f t="shared" ref="H18:H43" si="0">SUM(I18:L18)</f>
        <v>707600000</v>
      </c>
      <c r="I18" s="99">
        <v>224000000</v>
      </c>
      <c r="J18" s="99">
        <v>483600000</v>
      </c>
      <c r="K18" s="73"/>
      <c r="L18" s="65"/>
      <c r="M18" s="66">
        <v>45658</v>
      </c>
      <c r="N18" s="66">
        <v>46022</v>
      </c>
      <c r="O18" s="126">
        <f>+F19/F18</f>
        <v>0</v>
      </c>
      <c r="P18" s="126">
        <f>+H19/H18</f>
        <v>0</v>
      </c>
      <c r="Q18" s="127" t="e">
        <f>+(O18*O18)/P18</f>
        <v>#DIV/0!</v>
      </c>
      <c r="R18" s="5"/>
      <c r="S18" s="137"/>
      <c r="T18" s="137"/>
      <c r="V18" s="4"/>
      <c r="X18" s="22"/>
      <c r="Y18" s="6"/>
      <c r="Z18" s="20"/>
    </row>
    <row r="19" spans="2:249" ht="44.25" customHeight="1">
      <c r="B19" s="121"/>
      <c r="C19" s="136"/>
      <c r="D19" s="63" t="s">
        <v>2</v>
      </c>
      <c r="E19" s="122"/>
      <c r="F19" s="86">
        <v>0</v>
      </c>
      <c r="G19" s="73" t="s">
        <v>40</v>
      </c>
      <c r="H19" s="64">
        <f t="shared" si="0"/>
        <v>0</v>
      </c>
      <c r="I19" s="64"/>
      <c r="J19" s="64"/>
      <c r="K19" s="73"/>
      <c r="L19" s="67"/>
      <c r="M19" s="66">
        <v>45658</v>
      </c>
      <c r="N19" s="66">
        <v>46022</v>
      </c>
      <c r="O19" s="126"/>
      <c r="P19" s="126"/>
      <c r="Q19" s="127"/>
      <c r="R19" s="5"/>
      <c r="S19" s="48"/>
      <c r="T19" s="48"/>
      <c r="V19" s="4"/>
      <c r="X19" s="22"/>
      <c r="Y19" s="6"/>
      <c r="Z19" s="20"/>
    </row>
    <row r="20" spans="2:249" ht="37.5" customHeight="1">
      <c r="B20" s="121" t="s">
        <v>157</v>
      </c>
      <c r="C20" s="136" t="s">
        <v>133</v>
      </c>
      <c r="D20" s="63" t="s">
        <v>3</v>
      </c>
      <c r="E20" s="122" t="s">
        <v>66</v>
      </c>
      <c r="F20" s="78">
        <v>100</v>
      </c>
      <c r="G20" s="73" t="s">
        <v>3</v>
      </c>
      <c r="H20" s="64">
        <f t="shared" si="0"/>
        <v>406950000</v>
      </c>
      <c r="I20" s="64">
        <v>406950000</v>
      </c>
      <c r="J20" s="64"/>
      <c r="K20" s="73"/>
      <c r="L20" s="67"/>
      <c r="M20" s="66">
        <v>45658</v>
      </c>
      <c r="N20" s="66">
        <v>46022</v>
      </c>
      <c r="O20" s="126">
        <f>+F21/F20</f>
        <v>0</v>
      </c>
      <c r="P20" s="126">
        <f>+H21/H20</f>
        <v>0</v>
      </c>
      <c r="Q20" s="127" t="e">
        <f>+(O20*O20)/P20</f>
        <v>#DIV/0!</v>
      </c>
      <c r="V20" s="21"/>
      <c r="X20" s="22"/>
      <c r="Y20" s="6"/>
      <c r="Z20" s="20"/>
    </row>
    <row r="21" spans="2:249" ht="39" customHeight="1">
      <c r="B21" s="121"/>
      <c r="C21" s="136"/>
      <c r="D21" s="63" t="s">
        <v>2</v>
      </c>
      <c r="E21" s="122"/>
      <c r="F21" s="78">
        <v>0</v>
      </c>
      <c r="G21" s="73" t="s">
        <v>40</v>
      </c>
      <c r="H21" s="64">
        <f t="shared" si="0"/>
        <v>0</v>
      </c>
      <c r="I21" s="64"/>
      <c r="J21" s="64"/>
      <c r="K21" s="73"/>
      <c r="L21" s="68"/>
      <c r="M21" s="66">
        <v>45658</v>
      </c>
      <c r="N21" s="66">
        <v>46022</v>
      </c>
      <c r="O21" s="126"/>
      <c r="P21" s="126"/>
      <c r="Q21" s="127"/>
      <c r="V21" s="21"/>
      <c r="X21" s="22"/>
      <c r="Y21" s="6"/>
      <c r="Z21" s="20"/>
    </row>
    <row r="22" spans="2:249" ht="21" customHeight="1">
      <c r="B22" s="121" t="s">
        <v>157</v>
      </c>
      <c r="C22" s="136" t="s">
        <v>134</v>
      </c>
      <c r="D22" s="63" t="s">
        <v>3</v>
      </c>
      <c r="E22" s="122" t="s">
        <v>66</v>
      </c>
      <c r="F22" s="78">
        <v>100</v>
      </c>
      <c r="G22" s="73" t="s">
        <v>3</v>
      </c>
      <c r="H22" s="64">
        <f t="shared" si="0"/>
        <v>676300000</v>
      </c>
      <c r="I22" s="64">
        <v>676300000</v>
      </c>
      <c r="J22" s="64"/>
      <c r="K22" s="73"/>
      <c r="L22" s="65"/>
      <c r="M22" s="66">
        <v>45658</v>
      </c>
      <c r="N22" s="66">
        <v>46022</v>
      </c>
      <c r="O22" s="126">
        <f>+F23/F22</f>
        <v>0</v>
      </c>
      <c r="P22" s="126">
        <f>+H23/H22</f>
        <v>0</v>
      </c>
      <c r="Q22" s="127" t="e">
        <f t="shared" ref="Q22" si="1">+(O22*O22)/P22</f>
        <v>#DIV/0!</v>
      </c>
      <c r="V22" s="21"/>
    </row>
    <row r="23" spans="2:249" ht="35.25" customHeight="1">
      <c r="B23" s="121"/>
      <c r="C23" s="136"/>
      <c r="D23" s="63" t="s">
        <v>2</v>
      </c>
      <c r="E23" s="122"/>
      <c r="F23" s="78">
        <v>0</v>
      </c>
      <c r="G23" s="73" t="s">
        <v>40</v>
      </c>
      <c r="H23" s="64">
        <f t="shared" si="0"/>
        <v>0</v>
      </c>
      <c r="I23" s="64"/>
      <c r="J23" s="64"/>
      <c r="K23" s="73"/>
      <c r="L23" s="68"/>
      <c r="M23" s="66">
        <v>45658</v>
      </c>
      <c r="N23" s="66">
        <v>46022</v>
      </c>
      <c r="O23" s="126"/>
      <c r="P23" s="126"/>
      <c r="Q23" s="127"/>
      <c r="Z23" s="20"/>
    </row>
    <row r="24" spans="2:249" ht="25.5" customHeight="1">
      <c r="B24" s="121" t="s">
        <v>157</v>
      </c>
      <c r="C24" s="136" t="s">
        <v>135</v>
      </c>
      <c r="D24" s="63" t="s">
        <v>3</v>
      </c>
      <c r="E24" s="122" t="s">
        <v>66</v>
      </c>
      <c r="F24" s="78">
        <v>100</v>
      </c>
      <c r="G24" s="73" t="s">
        <v>3</v>
      </c>
      <c r="H24" s="64">
        <f t="shared" si="0"/>
        <v>216650000</v>
      </c>
      <c r="I24" s="64">
        <v>216650000</v>
      </c>
      <c r="J24" s="64"/>
      <c r="K24" s="73"/>
      <c r="L24" s="67"/>
      <c r="M24" s="66">
        <v>45658</v>
      </c>
      <c r="N24" s="66">
        <v>46022</v>
      </c>
      <c r="O24" s="126">
        <f>+F25/F24</f>
        <v>0</v>
      </c>
      <c r="P24" s="126">
        <f>+H25/H24</f>
        <v>0</v>
      </c>
      <c r="Q24" s="127" t="e">
        <f t="shared" ref="Q24" si="2">+(O24*O24)/P24</f>
        <v>#DIV/0!</v>
      </c>
    </row>
    <row r="25" spans="2:249" ht="24" customHeight="1">
      <c r="B25" s="121"/>
      <c r="C25" s="136"/>
      <c r="D25" s="63" t="s">
        <v>2</v>
      </c>
      <c r="E25" s="122"/>
      <c r="F25" s="78">
        <v>0</v>
      </c>
      <c r="G25" s="73" t="s">
        <v>40</v>
      </c>
      <c r="H25" s="64">
        <f t="shared" si="0"/>
        <v>0</v>
      </c>
      <c r="I25" s="64"/>
      <c r="J25" s="64"/>
      <c r="K25" s="73"/>
      <c r="L25" s="68"/>
      <c r="M25" s="66">
        <v>45658</v>
      </c>
      <c r="N25" s="66">
        <v>46022</v>
      </c>
      <c r="O25" s="126"/>
      <c r="P25" s="126"/>
      <c r="Q25" s="127"/>
    </row>
    <row r="26" spans="2:249" ht="18" customHeight="1">
      <c r="B26" s="121" t="s">
        <v>157</v>
      </c>
      <c r="C26" s="136" t="s">
        <v>136</v>
      </c>
      <c r="D26" s="63" t="s">
        <v>3</v>
      </c>
      <c r="E26" s="122" t="s">
        <v>66</v>
      </c>
      <c r="F26" s="78">
        <v>100</v>
      </c>
      <c r="G26" s="73" t="s">
        <v>3</v>
      </c>
      <c r="H26" s="64">
        <f t="shared" si="0"/>
        <v>0</v>
      </c>
      <c r="I26" s="64"/>
      <c r="J26" s="64"/>
      <c r="K26" s="73"/>
      <c r="L26" s="65"/>
      <c r="M26" s="66">
        <v>45658</v>
      </c>
      <c r="N26" s="66">
        <v>46022</v>
      </c>
      <c r="O26" s="126">
        <f>+F27/F26</f>
        <v>0</v>
      </c>
      <c r="P26" s="126" t="e">
        <f>+H27/H26</f>
        <v>#DIV/0!</v>
      </c>
      <c r="Q26" s="127" t="e">
        <f t="shared" ref="Q26" si="3">+(O26*O26)/P26</f>
        <v>#DIV/0!</v>
      </c>
    </row>
    <row r="27" spans="2:249">
      <c r="B27" s="121"/>
      <c r="C27" s="136"/>
      <c r="D27" s="63" t="s">
        <v>2</v>
      </c>
      <c r="E27" s="122"/>
      <c r="F27" s="78">
        <v>0</v>
      </c>
      <c r="G27" s="73" t="s">
        <v>40</v>
      </c>
      <c r="H27" s="64">
        <f t="shared" si="0"/>
        <v>0</v>
      </c>
      <c r="I27" s="79"/>
      <c r="J27" s="76"/>
      <c r="K27" s="69"/>
      <c r="L27" s="68"/>
      <c r="M27" s="66">
        <v>45658</v>
      </c>
      <c r="N27" s="66">
        <v>46022</v>
      </c>
      <c r="O27" s="126"/>
      <c r="P27" s="126"/>
      <c r="Q27" s="127"/>
    </row>
    <row r="28" spans="2:249" ht="21.75" customHeight="1">
      <c r="B28" s="121" t="s">
        <v>157</v>
      </c>
      <c r="C28" s="136" t="s">
        <v>137</v>
      </c>
      <c r="D28" s="63" t="s">
        <v>3</v>
      </c>
      <c r="E28" s="122" t="s">
        <v>31</v>
      </c>
      <c r="F28" s="78">
        <v>1</v>
      </c>
      <c r="G28" s="73" t="s">
        <v>38</v>
      </c>
      <c r="H28" s="64">
        <f t="shared" si="0"/>
        <v>37100000</v>
      </c>
      <c r="I28" s="64">
        <v>37100000</v>
      </c>
      <c r="J28" s="64"/>
      <c r="K28" s="73"/>
      <c r="L28" s="67"/>
      <c r="M28" s="66">
        <v>45658</v>
      </c>
      <c r="N28" s="66">
        <v>46022</v>
      </c>
      <c r="O28" s="126">
        <f>+F29/F28</f>
        <v>0</v>
      </c>
      <c r="P28" s="126">
        <f>+H29/H28</f>
        <v>0</v>
      </c>
      <c r="Q28" s="127" t="e">
        <f t="shared" ref="Q28:Q32" si="4">+(O28*O28)/P28</f>
        <v>#DIV/0!</v>
      </c>
    </row>
    <row r="29" spans="2:249" ht="26.25" customHeight="1">
      <c r="B29" s="121"/>
      <c r="C29" s="136"/>
      <c r="D29" s="63" t="s">
        <v>2</v>
      </c>
      <c r="E29" s="122"/>
      <c r="F29" s="78">
        <v>0</v>
      </c>
      <c r="G29" s="73" t="s">
        <v>40</v>
      </c>
      <c r="H29" s="64">
        <f t="shared" si="0"/>
        <v>0</v>
      </c>
      <c r="I29" s="64"/>
      <c r="J29" s="64"/>
      <c r="K29" s="73"/>
      <c r="L29" s="68"/>
      <c r="M29" s="66">
        <v>45658</v>
      </c>
      <c r="N29" s="66">
        <v>46022</v>
      </c>
      <c r="O29" s="126"/>
      <c r="P29" s="126"/>
      <c r="Q29" s="127"/>
    </row>
    <row r="30" spans="2:249" ht="26.25" customHeight="1">
      <c r="B30" s="122" t="s">
        <v>131</v>
      </c>
      <c r="C30" s="122" t="s">
        <v>129</v>
      </c>
      <c r="D30" s="63" t="s">
        <v>3</v>
      </c>
      <c r="E30" s="122" t="s">
        <v>31</v>
      </c>
      <c r="F30" s="78">
        <v>1</v>
      </c>
      <c r="G30" s="73" t="s">
        <v>3</v>
      </c>
      <c r="H30" s="64">
        <f t="shared" si="0"/>
        <v>274416666</v>
      </c>
      <c r="J30" s="99">
        <v>274416666</v>
      </c>
      <c r="K30" s="73"/>
      <c r="L30" s="68"/>
      <c r="M30" s="66">
        <v>45658</v>
      </c>
      <c r="N30" s="66">
        <v>46022</v>
      </c>
      <c r="O30" s="126">
        <f>+F31/F30</f>
        <v>0</v>
      </c>
      <c r="P30" s="126">
        <f>+H31/H30</f>
        <v>0</v>
      </c>
      <c r="Q30" s="127" t="e">
        <f t="shared" si="4"/>
        <v>#DIV/0!</v>
      </c>
    </row>
    <row r="31" spans="2:249" ht="26.25" customHeight="1">
      <c r="B31" s="122"/>
      <c r="C31" s="122"/>
      <c r="D31" s="63" t="s">
        <v>2</v>
      </c>
      <c r="E31" s="122"/>
      <c r="F31" s="78">
        <v>0</v>
      </c>
      <c r="G31" s="73" t="s">
        <v>40</v>
      </c>
      <c r="H31" s="64">
        <f t="shared" si="0"/>
        <v>0</v>
      </c>
      <c r="I31" s="64"/>
      <c r="J31" s="64"/>
      <c r="K31" s="73"/>
      <c r="L31" s="68"/>
      <c r="M31" s="66">
        <v>45658</v>
      </c>
      <c r="N31" s="66">
        <v>46022</v>
      </c>
      <c r="O31" s="126"/>
      <c r="P31" s="126"/>
      <c r="Q31" s="127"/>
    </row>
    <row r="32" spans="2:249" ht="26.25" customHeight="1">
      <c r="B32" s="121" t="s">
        <v>47</v>
      </c>
      <c r="C32" s="122" t="s">
        <v>159</v>
      </c>
      <c r="D32" s="63" t="s">
        <v>3</v>
      </c>
      <c r="E32" s="122" t="s">
        <v>66</v>
      </c>
      <c r="F32" s="78">
        <v>100</v>
      </c>
      <c r="G32" s="73" t="s">
        <v>3</v>
      </c>
      <c r="H32" s="64">
        <f t="shared" si="0"/>
        <v>141600000</v>
      </c>
      <c r="J32" s="99">
        <v>141600000</v>
      </c>
      <c r="K32" s="73"/>
      <c r="L32" s="68"/>
      <c r="M32" s="66">
        <v>45658</v>
      </c>
      <c r="N32" s="66">
        <v>46022</v>
      </c>
      <c r="O32" s="126">
        <f>+F33/F32</f>
        <v>0</v>
      </c>
      <c r="P32" s="126">
        <f>+H33/H32</f>
        <v>0</v>
      </c>
      <c r="Q32" s="127" t="e">
        <f t="shared" si="4"/>
        <v>#DIV/0!</v>
      </c>
    </row>
    <row r="33" spans="2:17" ht="26.25" customHeight="1">
      <c r="B33" s="121"/>
      <c r="C33" s="122"/>
      <c r="D33" s="63" t="s">
        <v>2</v>
      </c>
      <c r="E33" s="122"/>
      <c r="F33" s="78">
        <v>0</v>
      </c>
      <c r="G33" s="73" t="s">
        <v>40</v>
      </c>
      <c r="H33" s="64">
        <f t="shared" si="0"/>
        <v>0</v>
      </c>
      <c r="I33" s="64"/>
      <c r="J33" s="64"/>
      <c r="K33" s="73"/>
      <c r="L33" s="68"/>
      <c r="M33" s="66">
        <v>45658</v>
      </c>
      <c r="N33" s="66">
        <v>46022</v>
      </c>
      <c r="O33" s="126"/>
      <c r="P33" s="126"/>
      <c r="Q33" s="127"/>
    </row>
    <row r="34" spans="2:17" ht="24" customHeight="1">
      <c r="B34" s="121" t="s">
        <v>47</v>
      </c>
      <c r="C34" s="135" t="s">
        <v>46</v>
      </c>
      <c r="D34" s="63" t="s">
        <v>3</v>
      </c>
      <c r="E34" s="122" t="s">
        <v>66</v>
      </c>
      <c r="F34" s="78">
        <v>100</v>
      </c>
      <c r="G34" s="73" t="s">
        <v>3</v>
      </c>
      <c r="H34" s="64">
        <f t="shared" si="0"/>
        <v>100666666</v>
      </c>
      <c r="I34" s="98"/>
      <c r="J34" s="98">
        <v>100666666</v>
      </c>
      <c r="K34" s="73"/>
      <c r="L34" s="65"/>
      <c r="M34" s="66">
        <v>45658</v>
      </c>
      <c r="N34" s="66">
        <v>46022</v>
      </c>
      <c r="O34" s="126" t="e">
        <f>+#REF!/#REF!</f>
        <v>#REF!</v>
      </c>
      <c r="P34" s="126">
        <f>+H35/H34</f>
        <v>0</v>
      </c>
      <c r="Q34" s="127" t="e">
        <f t="shared" ref="Q34" si="5">+(O34*O34)/P34</f>
        <v>#REF!</v>
      </c>
    </row>
    <row r="35" spans="2:17" ht="22.5" customHeight="1">
      <c r="B35" s="121"/>
      <c r="C35" s="135"/>
      <c r="D35" s="63" t="s">
        <v>2</v>
      </c>
      <c r="E35" s="122"/>
      <c r="F35" s="78">
        <v>0</v>
      </c>
      <c r="G35" s="73" t="s">
        <v>40</v>
      </c>
      <c r="H35" s="64">
        <f t="shared" si="0"/>
        <v>0</v>
      </c>
      <c r="I35" s="76"/>
      <c r="J35" s="79"/>
      <c r="K35" s="69"/>
      <c r="L35" s="68"/>
      <c r="M35" s="66">
        <v>45658</v>
      </c>
      <c r="N35" s="66">
        <v>46022</v>
      </c>
      <c r="O35" s="126"/>
      <c r="P35" s="126"/>
      <c r="Q35" s="127"/>
    </row>
    <row r="36" spans="2:17" ht="21" customHeight="1">
      <c r="B36" s="121" t="s">
        <v>47</v>
      </c>
      <c r="C36" s="136" t="s">
        <v>158</v>
      </c>
      <c r="D36" s="63" t="s">
        <v>3</v>
      </c>
      <c r="E36" s="122" t="s">
        <v>66</v>
      </c>
      <c r="F36" s="78">
        <v>100</v>
      </c>
      <c r="G36" s="73" t="s">
        <v>3</v>
      </c>
      <c r="H36" s="64">
        <f t="shared" si="0"/>
        <v>507000000</v>
      </c>
      <c r="I36" s="99">
        <v>63000000</v>
      </c>
      <c r="J36" s="99">
        <v>444000000</v>
      </c>
      <c r="K36" s="73"/>
      <c r="L36" s="68"/>
      <c r="M36" s="66">
        <v>45658</v>
      </c>
      <c r="N36" s="66">
        <v>46022</v>
      </c>
      <c r="O36" s="126" t="e">
        <f>+#REF!/#REF!</f>
        <v>#REF!</v>
      </c>
      <c r="P36" s="126">
        <f>+H37/H36</f>
        <v>0</v>
      </c>
      <c r="Q36" s="127" t="e">
        <f t="shared" ref="Q36" si="6">+(O36*O36)/P36</f>
        <v>#REF!</v>
      </c>
    </row>
    <row r="37" spans="2:17" ht="31.5" customHeight="1">
      <c r="B37" s="121"/>
      <c r="C37" s="136"/>
      <c r="D37" s="63" t="s">
        <v>2</v>
      </c>
      <c r="E37" s="122"/>
      <c r="F37" s="78">
        <v>0</v>
      </c>
      <c r="G37" s="73" t="s">
        <v>40</v>
      </c>
      <c r="H37" s="64">
        <f t="shared" si="0"/>
        <v>0</v>
      </c>
      <c r="I37" s="76"/>
      <c r="J37" s="79"/>
      <c r="K37" s="69"/>
      <c r="L37" s="68"/>
      <c r="M37" s="66">
        <v>45658</v>
      </c>
      <c r="N37" s="66">
        <v>46022</v>
      </c>
      <c r="O37" s="126"/>
      <c r="P37" s="126"/>
      <c r="Q37" s="127"/>
    </row>
    <row r="38" spans="2:17" ht="25.5" customHeight="1">
      <c r="B38" s="121" t="s">
        <v>47</v>
      </c>
      <c r="C38" s="135" t="s">
        <v>138</v>
      </c>
      <c r="D38" s="63" t="s">
        <v>3</v>
      </c>
      <c r="E38" s="122" t="s">
        <v>66</v>
      </c>
      <c r="F38" s="78">
        <v>100</v>
      </c>
      <c r="G38" s="73" t="s">
        <v>3</v>
      </c>
      <c r="H38" s="64">
        <f t="shared" si="0"/>
        <v>0</v>
      </c>
      <c r="I38" s="64"/>
      <c r="J38" s="70"/>
      <c r="K38" s="73"/>
      <c r="L38" s="68"/>
      <c r="M38" s="66">
        <v>45658</v>
      </c>
      <c r="N38" s="66">
        <v>46022</v>
      </c>
      <c r="O38" s="126" t="e">
        <f>+#REF!/#REF!</f>
        <v>#REF!</v>
      </c>
      <c r="P38" s="126" t="e">
        <f>+H39/H38</f>
        <v>#DIV/0!</v>
      </c>
      <c r="Q38" s="127" t="e">
        <f t="shared" ref="Q38" si="7">+(O38*O38)/P38</f>
        <v>#REF!</v>
      </c>
    </row>
    <row r="39" spans="2:17">
      <c r="B39" s="121"/>
      <c r="C39" s="135"/>
      <c r="D39" s="63" t="s">
        <v>2</v>
      </c>
      <c r="E39" s="122"/>
      <c r="F39" s="78">
        <v>0</v>
      </c>
      <c r="G39" s="73" t="s">
        <v>40</v>
      </c>
      <c r="H39" s="64">
        <f t="shared" si="0"/>
        <v>0</v>
      </c>
      <c r="I39" s="74"/>
      <c r="J39" s="70"/>
      <c r="K39" s="73"/>
      <c r="L39" s="68"/>
      <c r="M39" s="66">
        <v>45658</v>
      </c>
      <c r="N39" s="66">
        <v>46022</v>
      </c>
      <c r="O39" s="126"/>
      <c r="P39" s="126"/>
      <c r="Q39" s="127"/>
    </row>
    <row r="40" spans="2:17" ht="25.5" customHeight="1">
      <c r="B40" s="125" t="s">
        <v>48</v>
      </c>
      <c r="C40" s="135" t="s">
        <v>139</v>
      </c>
      <c r="D40" s="63" t="s">
        <v>3</v>
      </c>
      <c r="E40" s="122" t="s">
        <v>31</v>
      </c>
      <c r="F40" s="78">
        <v>1</v>
      </c>
      <c r="G40" s="73" t="s">
        <v>3</v>
      </c>
      <c r="H40" s="64">
        <f t="shared" si="0"/>
        <v>35000000</v>
      </c>
      <c r="I40" s="98">
        <v>35000000</v>
      </c>
      <c r="J40" s="64"/>
      <c r="K40" s="73"/>
      <c r="L40" s="65"/>
      <c r="M40" s="66">
        <v>45658</v>
      </c>
      <c r="N40" s="66">
        <v>46022</v>
      </c>
      <c r="O40" s="126" t="e">
        <f>+#REF!/#REF!</f>
        <v>#REF!</v>
      </c>
      <c r="P40" s="126">
        <f>+H41/H40</f>
        <v>0</v>
      </c>
      <c r="Q40" s="127" t="e">
        <f t="shared" ref="Q40" si="8">+(O40*O40)/P40</f>
        <v>#REF!</v>
      </c>
    </row>
    <row r="41" spans="2:17">
      <c r="B41" s="125"/>
      <c r="C41" s="135"/>
      <c r="D41" s="63" t="s">
        <v>2</v>
      </c>
      <c r="E41" s="122"/>
      <c r="F41" s="78">
        <v>0</v>
      </c>
      <c r="G41" s="73" t="s">
        <v>40</v>
      </c>
      <c r="H41" s="64">
        <f t="shared" si="0"/>
        <v>0</v>
      </c>
      <c r="I41" s="76"/>
      <c r="J41" s="76"/>
      <c r="K41" s="69"/>
      <c r="L41" s="68"/>
      <c r="M41" s="66">
        <v>45658</v>
      </c>
      <c r="N41" s="66">
        <v>46022</v>
      </c>
      <c r="O41" s="126"/>
      <c r="P41" s="126"/>
      <c r="Q41" s="127"/>
    </row>
    <row r="42" spans="2:17" ht="38.25" customHeight="1">
      <c r="B42" s="125" t="s">
        <v>48</v>
      </c>
      <c r="C42" s="136" t="s">
        <v>140</v>
      </c>
      <c r="D42" s="63" t="s">
        <v>3</v>
      </c>
      <c r="E42" s="122" t="s">
        <v>31</v>
      </c>
      <c r="F42" s="78">
        <v>1</v>
      </c>
      <c r="G42" s="73" t="s">
        <v>3</v>
      </c>
      <c r="H42" s="64">
        <f t="shared" si="0"/>
        <v>338600000</v>
      </c>
      <c r="I42" s="99">
        <v>156600000</v>
      </c>
      <c r="J42" s="99">
        <v>182000000</v>
      </c>
      <c r="K42" s="73"/>
      <c r="L42" s="68"/>
      <c r="M42" s="66">
        <v>45658</v>
      </c>
      <c r="N42" s="66">
        <v>46022</v>
      </c>
      <c r="O42" s="126">
        <f>+F35/F34</f>
        <v>0</v>
      </c>
      <c r="P42" s="126">
        <f>+H43/H42</f>
        <v>0</v>
      </c>
      <c r="Q42" s="127" t="e">
        <f t="shared" ref="Q42" si="9">+(O42*O42)/P42</f>
        <v>#DIV/0!</v>
      </c>
    </row>
    <row r="43" spans="2:17">
      <c r="B43" s="125"/>
      <c r="C43" s="136"/>
      <c r="D43" s="63" t="s">
        <v>2</v>
      </c>
      <c r="E43" s="122"/>
      <c r="F43" s="78">
        <v>1</v>
      </c>
      <c r="G43" s="73" t="s">
        <v>40</v>
      </c>
      <c r="H43" s="64">
        <f t="shared" si="0"/>
        <v>0</v>
      </c>
      <c r="I43" s="64"/>
      <c r="J43" s="64"/>
      <c r="K43" s="73"/>
      <c r="L43" s="68"/>
      <c r="M43" s="66">
        <v>45658</v>
      </c>
      <c r="N43" s="66">
        <v>46022</v>
      </c>
      <c r="O43" s="126"/>
      <c r="P43" s="126"/>
      <c r="Q43" s="127"/>
    </row>
    <row r="44" spans="2:17">
      <c r="B44" s="128"/>
      <c r="C44" s="129" t="s">
        <v>7</v>
      </c>
      <c r="D44" s="63" t="s">
        <v>3</v>
      </c>
      <c r="E44" s="122"/>
      <c r="F44" s="77"/>
      <c r="G44" s="73" t="s">
        <v>3</v>
      </c>
      <c r="H44" s="75">
        <f>H18+H20+H22+H24+H26+H28+H30+H32+H34+H36+H38+H40+H42</f>
        <v>3441883332</v>
      </c>
      <c r="I44" s="75"/>
      <c r="J44" s="76"/>
      <c r="K44" s="68"/>
      <c r="L44" s="68"/>
      <c r="M44" s="71"/>
      <c r="N44" s="72"/>
      <c r="O44" s="126" t="e">
        <f>+F45/F44</f>
        <v>#DIV/0!</v>
      </c>
      <c r="P44" s="126">
        <f>+H45/H44</f>
        <v>0</v>
      </c>
      <c r="Q44" s="127" t="e">
        <f t="shared" ref="Q44" si="10">+(O44*O44)/P44</f>
        <v>#DIV/0!</v>
      </c>
    </row>
    <row r="45" spans="2:17">
      <c r="B45" s="128"/>
      <c r="C45" s="129"/>
      <c r="D45" s="63" t="s">
        <v>2</v>
      </c>
      <c r="E45" s="122"/>
      <c r="F45" s="77"/>
      <c r="G45" s="73" t="s">
        <v>40</v>
      </c>
      <c r="H45" s="79">
        <f>H19+H21+H23+H25+H27+H29+H31+H33+H35+H37+H39+H41+H43</f>
        <v>0</v>
      </c>
      <c r="I45" s="76"/>
      <c r="J45" s="76"/>
      <c r="K45" s="69"/>
      <c r="L45" s="68"/>
      <c r="M45" s="71"/>
      <c r="N45" s="72"/>
      <c r="O45" s="126"/>
      <c r="P45" s="126"/>
      <c r="Q45" s="127"/>
    </row>
    <row r="46" spans="2:17">
      <c r="D46" s="19"/>
      <c r="H46" s="18"/>
      <c r="I46" s="15"/>
      <c r="J46" s="17"/>
      <c r="K46" s="17"/>
      <c r="L46" s="17"/>
      <c r="M46" s="16"/>
      <c r="N46" s="16"/>
      <c r="O46" s="15"/>
      <c r="P46" s="13"/>
      <c r="Q46" s="14"/>
    </row>
    <row r="47" spans="2:17" ht="31.5">
      <c r="B47" s="130" t="s">
        <v>42</v>
      </c>
      <c r="C47" s="130"/>
      <c r="D47" s="132" t="s">
        <v>6</v>
      </c>
      <c r="E47" s="132"/>
      <c r="F47" s="132"/>
      <c r="G47" s="132"/>
      <c r="H47" s="132"/>
      <c r="I47" s="132"/>
      <c r="J47" s="54" t="s">
        <v>43</v>
      </c>
      <c r="K47" s="132" t="s">
        <v>44</v>
      </c>
      <c r="L47" s="132"/>
      <c r="M47" s="133" t="s">
        <v>5</v>
      </c>
      <c r="N47" s="134"/>
      <c r="O47" s="134"/>
      <c r="P47" s="134"/>
      <c r="Q47" s="134"/>
    </row>
    <row r="48" spans="2:17" ht="41.25" customHeight="1">
      <c r="B48" s="131" t="s">
        <v>84</v>
      </c>
      <c r="C48" s="103"/>
      <c r="D48" s="114" t="s">
        <v>87</v>
      </c>
      <c r="E48" s="115"/>
      <c r="F48" s="115"/>
      <c r="G48" s="115"/>
      <c r="H48" s="115"/>
      <c r="I48" s="116"/>
      <c r="J48" s="120" t="s">
        <v>66</v>
      </c>
      <c r="K48" s="12" t="s">
        <v>3</v>
      </c>
      <c r="L48" s="51">
        <v>0</v>
      </c>
      <c r="M48" s="123" t="s">
        <v>147</v>
      </c>
      <c r="N48" s="123"/>
      <c r="O48" s="123"/>
      <c r="P48" s="123"/>
      <c r="Q48" s="123"/>
    </row>
    <row r="49" spans="2:51" ht="61.5" customHeight="1">
      <c r="B49" s="104"/>
      <c r="C49" s="106"/>
      <c r="D49" s="117"/>
      <c r="E49" s="118"/>
      <c r="F49" s="118"/>
      <c r="G49" s="118"/>
      <c r="H49" s="118"/>
      <c r="I49" s="119"/>
      <c r="J49" s="120"/>
      <c r="K49" s="12" t="s">
        <v>2</v>
      </c>
      <c r="L49" s="50">
        <v>0</v>
      </c>
      <c r="M49" s="124" t="s">
        <v>0</v>
      </c>
      <c r="N49" s="124"/>
      <c r="O49" s="124"/>
      <c r="P49" s="124"/>
      <c r="Q49" s="124"/>
    </row>
    <row r="50" spans="2:51" ht="43.5" customHeight="1">
      <c r="B50" s="110" t="s">
        <v>85</v>
      </c>
      <c r="C50" s="111"/>
      <c r="D50" s="114" t="s">
        <v>90</v>
      </c>
      <c r="E50" s="115"/>
      <c r="F50" s="115"/>
      <c r="G50" s="115"/>
      <c r="H50" s="115"/>
      <c r="I50" s="116"/>
      <c r="J50" s="120" t="s">
        <v>66</v>
      </c>
      <c r="K50" s="12" t="s">
        <v>3</v>
      </c>
      <c r="L50" s="51">
        <v>0</v>
      </c>
      <c r="M50" s="107" t="s">
        <v>148</v>
      </c>
      <c r="N50" s="107"/>
      <c r="O50" s="107"/>
      <c r="P50" s="107"/>
      <c r="Q50" s="107"/>
    </row>
    <row r="51" spans="2:51" ht="64.5" customHeight="1">
      <c r="B51" s="112"/>
      <c r="C51" s="113"/>
      <c r="D51" s="117"/>
      <c r="E51" s="118"/>
      <c r="F51" s="118"/>
      <c r="G51" s="118"/>
      <c r="H51" s="118"/>
      <c r="I51" s="119"/>
      <c r="J51" s="120"/>
      <c r="K51" s="12" t="s">
        <v>2</v>
      </c>
      <c r="L51" s="50">
        <v>0</v>
      </c>
      <c r="M51" s="108" t="s">
        <v>4</v>
      </c>
      <c r="N51" s="108"/>
      <c r="O51" s="108"/>
      <c r="P51" s="108"/>
      <c r="Q51" s="108"/>
    </row>
    <row r="52" spans="2:51" ht="48.75" customHeight="1">
      <c r="B52" s="110" t="s">
        <v>86</v>
      </c>
      <c r="C52" s="111"/>
      <c r="D52" s="114" t="s">
        <v>89</v>
      </c>
      <c r="E52" s="115"/>
      <c r="F52" s="115"/>
      <c r="G52" s="115"/>
      <c r="H52" s="115"/>
      <c r="I52" s="116"/>
      <c r="J52" s="120" t="s">
        <v>66</v>
      </c>
      <c r="K52" s="12" t="s">
        <v>3</v>
      </c>
      <c r="L52" s="51">
        <v>0</v>
      </c>
      <c r="M52" s="107" t="s">
        <v>149</v>
      </c>
      <c r="N52" s="107"/>
      <c r="O52" s="107"/>
      <c r="P52" s="107"/>
      <c r="Q52" s="107"/>
    </row>
    <row r="53" spans="2:51" ht="55.5" customHeight="1">
      <c r="B53" s="112"/>
      <c r="C53" s="113"/>
      <c r="D53" s="117"/>
      <c r="E53" s="118"/>
      <c r="F53" s="118"/>
      <c r="G53" s="118"/>
      <c r="H53" s="118"/>
      <c r="I53" s="119"/>
      <c r="J53" s="120"/>
      <c r="K53" s="12" t="s">
        <v>2</v>
      </c>
      <c r="L53" s="50">
        <v>0</v>
      </c>
      <c r="M53" s="108" t="s">
        <v>4</v>
      </c>
      <c r="N53" s="108"/>
      <c r="O53" s="108"/>
      <c r="P53" s="108"/>
      <c r="Q53" s="108"/>
    </row>
    <row r="54" spans="2:51" ht="51.75" customHeight="1">
      <c r="B54" s="110" t="s">
        <v>84</v>
      </c>
      <c r="C54" s="111"/>
      <c r="D54" s="114" t="s">
        <v>88</v>
      </c>
      <c r="E54" s="115"/>
      <c r="F54" s="115"/>
      <c r="G54" s="115"/>
      <c r="H54" s="115"/>
      <c r="I54" s="116"/>
      <c r="J54" s="120" t="s">
        <v>66</v>
      </c>
      <c r="K54" s="12" t="s">
        <v>3</v>
      </c>
      <c r="L54" s="51">
        <v>0</v>
      </c>
      <c r="M54" s="109" t="s">
        <v>150</v>
      </c>
      <c r="N54" s="109"/>
      <c r="O54" s="109"/>
      <c r="P54" s="109"/>
      <c r="Q54" s="109"/>
    </row>
    <row r="55" spans="2:51" ht="68.25" customHeight="1">
      <c r="B55" s="112"/>
      <c r="C55" s="113"/>
      <c r="D55" s="117"/>
      <c r="E55" s="118"/>
      <c r="F55" s="118"/>
      <c r="G55" s="118"/>
      <c r="H55" s="118"/>
      <c r="I55" s="119"/>
      <c r="J55" s="120"/>
      <c r="K55" s="12" t="s">
        <v>2</v>
      </c>
      <c r="L55" s="50">
        <v>0</v>
      </c>
      <c r="M55" s="108" t="s">
        <v>4</v>
      </c>
      <c r="N55" s="108"/>
      <c r="O55" s="108"/>
      <c r="P55" s="108"/>
      <c r="Q55" s="108"/>
    </row>
    <row r="56" spans="2:51" ht="15" customHeight="1">
      <c r="B56" s="101" t="s">
        <v>1</v>
      </c>
      <c r="C56" s="102"/>
      <c r="D56" s="102"/>
      <c r="E56" s="102"/>
      <c r="F56" s="102"/>
      <c r="G56" s="102"/>
      <c r="H56" s="102"/>
      <c r="I56" s="102"/>
      <c r="J56" s="102"/>
      <c r="K56" s="102"/>
      <c r="L56" s="102"/>
      <c r="M56" s="102"/>
      <c r="N56" s="102"/>
      <c r="O56" s="102"/>
      <c r="P56" s="102"/>
      <c r="Q56" s="103"/>
    </row>
    <row r="57" spans="2:51" ht="29.25" customHeight="1">
      <c r="B57" s="104"/>
      <c r="C57" s="105"/>
      <c r="D57" s="105"/>
      <c r="E57" s="105"/>
      <c r="F57" s="105"/>
      <c r="G57" s="105"/>
      <c r="H57" s="105"/>
      <c r="I57" s="105"/>
      <c r="J57" s="105"/>
      <c r="K57" s="105"/>
      <c r="L57" s="105"/>
      <c r="M57" s="105"/>
      <c r="N57" s="105"/>
      <c r="O57" s="105"/>
      <c r="P57" s="105"/>
      <c r="Q57" s="106"/>
    </row>
    <row r="58" spans="2:51" ht="15.75">
      <c r="R58"/>
      <c r="S58"/>
      <c r="T58"/>
      <c r="U58"/>
      <c r="V58"/>
      <c r="W58"/>
      <c r="X58"/>
      <c r="Y58"/>
      <c r="Z58"/>
      <c r="AA58"/>
      <c r="AB58"/>
      <c r="AC58"/>
      <c r="AD58"/>
      <c r="AE58"/>
      <c r="AF58"/>
      <c r="AG58"/>
      <c r="AH58"/>
      <c r="AI58"/>
      <c r="AJ58"/>
      <c r="AK58"/>
      <c r="AL58"/>
      <c r="AM58"/>
      <c r="AN58"/>
      <c r="AO58"/>
      <c r="AP58"/>
      <c r="AQ58"/>
      <c r="AR58"/>
      <c r="AS58"/>
      <c r="AT58"/>
      <c r="AU58"/>
      <c r="AV58"/>
      <c r="AW58"/>
      <c r="AX58"/>
      <c r="AY58"/>
    </row>
    <row r="59" spans="2:51" ht="15.75">
      <c r="R59"/>
      <c r="S59"/>
      <c r="T59"/>
      <c r="U59"/>
      <c r="V59"/>
      <c r="W59"/>
      <c r="X59"/>
      <c r="Y59"/>
      <c r="Z59"/>
      <c r="AA59"/>
      <c r="AB59"/>
      <c r="AC59"/>
      <c r="AD59"/>
      <c r="AE59"/>
      <c r="AF59"/>
      <c r="AG59"/>
      <c r="AH59"/>
      <c r="AI59"/>
      <c r="AJ59"/>
      <c r="AK59"/>
      <c r="AL59"/>
      <c r="AM59"/>
      <c r="AN59"/>
      <c r="AO59"/>
      <c r="AP59"/>
      <c r="AQ59"/>
      <c r="AR59"/>
      <c r="AS59"/>
      <c r="AT59"/>
      <c r="AU59"/>
      <c r="AV59"/>
      <c r="AW59"/>
      <c r="AX59"/>
      <c r="AY59"/>
    </row>
    <row r="60" spans="2:51" ht="15.75">
      <c r="R60"/>
      <c r="S60"/>
      <c r="T60"/>
      <c r="U60"/>
      <c r="V60"/>
      <c r="W60"/>
      <c r="X60"/>
      <c r="Y60"/>
      <c r="Z60"/>
      <c r="AA60"/>
      <c r="AB60"/>
      <c r="AC60"/>
      <c r="AD60"/>
      <c r="AE60"/>
      <c r="AF60"/>
      <c r="AG60"/>
      <c r="AH60"/>
      <c r="AI60"/>
      <c r="AJ60"/>
      <c r="AK60"/>
      <c r="AL60"/>
      <c r="AM60"/>
      <c r="AN60"/>
      <c r="AO60"/>
      <c r="AP60"/>
      <c r="AQ60"/>
      <c r="AR60"/>
      <c r="AS60"/>
      <c r="AT60"/>
      <c r="AU60"/>
      <c r="AV60"/>
      <c r="AW60"/>
      <c r="AX60"/>
      <c r="AY60"/>
    </row>
    <row r="61" spans="2:51" ht="15.75">
      <c r="R61"/>
      <c r="S61"/>
      <c r="T61"/>
      <c r="U61"/>
      <c r="V61"/>
      <c r="W61"/>
      <c r="X61"/>
      <c r="Y61"/>
      <c r="Z61"/>
      <c r="AA61"/>
      <c r="AB61"/>
      <c r="AC61"/>
      <c r="AD61"/>
      <c r="AE61"/>
      <c r="AF61"/>
      <c r="AG61"/>
      <c r="AH61"/>
      <c r="AI61"/>
      <c r="AJ61"/>
      <c r="AK61"/>
      <c r="AL61"/>
      <c r="AM61"/>
      <c r="AN61"/>
      <c r="AO61"/>
      <c r="AP61"/>
      <c r="AQ61"/>
      <c r="AR61"/>
      <c r="AS61"/>
      <c r="AT61"/>
      <c r="AU61"/>
      <c r="AV61"/>
      <c r="AW61"/>
      <c r="AX61"/>
      <c r="AY61"/>
    </row>
    <row r="62" spans="2:51" ht="15.75">
      <c r="R62"/>
      <c r="S62"/>
      <c r="T62"/>
      <c r="U62"/>
      <c r="V62"/>
      <c r="W62"/>
      <c r="X62"/>
      <c r="Y62"/>
      <c r="Z62"/>
      <c r="AA62"/>
      <c r="AB62"/>
      <c r="AC62"/>
      <c r="AD62"/>
      <c r="AE62"/>
      <c r="AF62"/>
      <c r="AG62"/>
      <c r="AH62"/>
      <c r="AI62"/>
      <c r="AJ62"/>
      <c r="AK62"/>
      <c r="AL62"/>
      <c r="AM62"/>
      <c r="AN62"/>
      <c r="AO62"/>
      <c r="AP62"/>
      <c r="AQ62"/>
      <c r="AR62"/>
      <c r="AS62"/>
      <c r="AT62"/>
      <c r="AU62"/>
      <c r="AV62"/>
      <c r="AW62"/>
      <c r="AX62"/>
      <c r="AY62"/>
    </row>
    <row r="63" spans="2:51" ht="15.75">
      <c r="R63"/>
      <c r="S63"/>
      <c r="T63"/>
      <c r="U63"/>
      <c r="V63"/>
      <c r="W63"/>
      <c r="X63"/>
      <c r="Y63"/>
      <c r="Z63"/>
      <c r="AA63"/>
      <c r="AB63"/>
      <c r="AC63"/>
      <c r="AD63"/>
      <c r="AE63"/>
      <c r="AF63"/>
      <c r="AG63"/>
      <c r="AH63"/>
      <c r="AI63"/>
      <c r="AJ63"/>
      <c r="AK63"/>
      <c r="AL63"/>
      <c r="AM63"/>
      <c r="AN63"/>
      <c r="AO63"/>
      <c r="AP63"/>
      <c r="AQ63"/>
      <c r="AR63"/>
      <c r="AS63"/>
      <c r="AT63"/>
      <c r="AU63"/>
      <c r="AV63"/>
      <c r="AW63"/>
      <c r="AX63"/>
      <c r="AY63"/>
    </row>
    <row r="64" spans="2:51" ht="15.75">
      <c r="R64"/>
      <c r="S64"/>
      <c r="T64"/>
      <c r="U64"/>
      <c r="V64"/>
      <c r="W64"/>
      <c r="X64"/>
      <c r="Y64"/>
      <c r="Z64"/>
      <c r="AA64"/>
      <c r="AB64"/>
      <c r="AC64"/>
      <c r="AD64"/>
      <c r="AE64"/>
      <c r="AF64"/>
      <c r="AG64"/>
      <c r="AH64"/>
      <c r="AI64"/>
      <c r="AJ64"/>
      <c r="AK64"/>
      <c r="AL64"/>
      <c r="AM64"/>
      <c r="AN64"/>
      <c r="AO64"/>
      <c r="AP64"/>
      <c r="AQ64"/>
      <c r="AR64"/>
      <c r="AS64"/>
      <c r="AT64"/>
      <c r="AU64"/>
      <c r="AV64"/>
      <c r="AW64"/>
      <c r="AX64"/>
      <c r="AY64"/>
    </row>
    <row r="65" spans="18:51" ht="15.75">
      <c r="R65"/>
      <c r="S65"/>
      <c r="T65"/>
      <c r="U65"/>
      <c r="V65"/>
      <c r="W65"/>
      <c r="X65"/>
      <c r="Y65"/>
      <c r="Z65"/>
      <c r="AA65"/>
      <c r="AB65"/>
      <c r="AC65"/>
      <c r="AD65"/>
      <c r="AE65"/>
      <c r="AF65"/>
      <c r="AG65"/>
      <c r="AH65"/>
      <c r="AI65"/>
      <c r="AJ65"/>
      <c r="AK65"/>
      <c r="AL65"/>
      <c r="AM65"/>
      <c r="AN65"/>
      <c r="AO65"/>
      <c r="AP65"/>
      <c r="AQ65"/>
      <c r="AR65"/>
      <c r="AS65"/>
      <c r="AT65"/>
      <c r="AU65"/>
      <c r="AV65"/>
      <c r="AW65"/>
      <c r="AX65"/>
      <c r="AY65"/>
    </row>
    <row r="66" spans="18:51" ht="15.75">
      <c r="R66"/>
      <c r="S66"/>
      <c r="T66"/>
      <c r="U66"/>
      <c r="V66"/>
      <c r="W66"/>
      <c r="X66"/>
      <c r="Y66"/>
      <c r="Z66"/>
      <c r="AA66"/>
      <c r="AB66"/>
      <c r="AC66"/>
      <c r="AD66"/>
      <c r="AE66"/>
      <c r="AF66"/>
      <c r="AG66"/>
      <c r="AH66"/>
      <c r="AI66"/>
      <c r="AJ66"/>
      <c r="AK66"/>
      <c r="AL66"/>
      <c r="AM66"/>
      <c r="AN66"/>
      <c r="AO66"/>
      <c r="AP66"/>
      <c r="AQ66"/>
      <c r="AR66"/>
      <c r="AS66"/>
      <c r="AT66"/>
      <c r="AU66"/>
      <c r="AV66"/>
      <c r="AW66"/>
      <c r="AX66"/>
      <c r="AY66"/>
    </row>
    <row r="67" spans="18:51" ht="15.75">
      <c r="R67"/>
      <c r="S67"/>
      <c r="T67"/>
      <c r="U67"/>
      <c r="V67"/>
      <c r="W67"/>
      <c r="X67"/>
      <c r="Y67"/>
      <c r="Z67"/>
      <c r="AA67"/>
      <c r="AB67"/>
      <c r="AC67"/>
      <c r="AD67"/>
      <c r="AE67"/>
      <c r="AF67"/>
      <c r="AG67"/>
      <c r="AH67"/>
      <c r="AI67"/>
      <c r="AJ67"/>
      <c r="AK67"/>
      <c r="AL67"/>
      <c r="AM67"/>
      <c r="AN67"/>
      <c r="AO67"/>
      <c r="AP67"/>
      <c r="AQ67"/>
      <c r="AR67"/>
      <c r="AS67"/>
      <c r="AT67"/>
      <c r="AU67"/>
      <c r="AV67"/>
      <c r="AW67"/>
      <c r="AX67"/>
      <c r="AY67"/>
    </row>
    <row r="68" spans="18:51" ht="15.75">
      <c r="R68"/>
      <c r="S68"/>
      <c r="T68"/>
      <c r="U68"/>
      <c r="V68"/>
      <c r="W68"/>
      <c r="X68"/>
      <c r="Y68"/>
      <c r="Z68"/>
      <c r="AA68"/>
      <c r="AB68"/>
      <c r="AC68"/>
      <c r="AD68"/>
      <c r="AE68"/>
      <c r="AF68"/>
      <c r="AG68"/>
      <c r="AH68"/>
      <c r="AI68"/>
      <c r="AJ68"/>
      <c r="AK68"/>
      <c r="AL68"/>
      <c r="AM68"/>
      <c r="AN68"/>
      <c r="AO68"/>
      <c r="AP68"/>
      <c r="AQ68"/>
      <c r="AR68"/>
      <c r="AS68"/>
      <c r="AT68"/>
      <c r="AU68"/>
      <c r="AV68"/>
      <c r="AW68"/>
      <c r="AX68"/>
      <c r="AY68"/>
    </row>
    <row r="69" spans="18:51" ht="15.75">
      <c r="R69"/>
      <c r="S69"/>
      <c r="T69"/>
      <c r="U69"/>
      <c r="V69"/>
      <c r="W69"/>
      <c r="X69"/>
      <c r="Y69"/>
      <c r="Z69"/>
      <c r="AA69"/>
      <c r="AB69"/>
      <c r="AC69"/>
      <c r="AD69"/>
      <c r="AE69"/>
      <c r="AF69"/>
      <c r="AG69"/>
      <c r="AH69"/>
      <c r="AI69"/>
      <c r="AJ69"/>
      <c r="AK69"/>
      <c r="AL69"/>
      <c r="AM69"/>
      <c r="AN69"/>
      <c r="AO69"/>
      <c r="AP69"/>
      <c r="AQ69"/>
      <c r="AR69"/>
      <c r="AS69"/>
      <c r="AT69"/>
      <c r="AU69"/>
      <c r="AV69"/>
      <c r="AW69"/>
      <c r="AX69"/>
      <c r="AY69"/>
    </row>
    <row r="70" spans="18:51" ht="15.75">
      <c r="R70"/>
      <c r="S70"/>
      <c r="T70"/>
      <c r="U70"/>
      <c r="V70"/>
      <c r="W70"/>
      <c r="X70"/>
      <c r="Y70"/>
      <c r="Z70"/>
      <c r="AA70"/>
      <c r="AB70"/>
      <c r="AC70"/>
      <c r="AD70"/>
      <c r="AE70"/>
      <c r="AF70"/>
      <c r="AG70"/>
      <c r="AH70"/>
      <c r="AI70"/>
      <c r="AJ70"/>
      <c r="AK70"/>
      <c r="AL70"/>
      <c r="AM70"/>
      <c r="AN70"/>
      <c r="AO70"/>
      <c r="AP70"/>
      <c r="AQ70"/>
      <c r="AR70"/>
      <c r="AS70"/>
      <c r="AT70"/>
      <c r="AU70"/>
      <c r="AV70"/>
      <c r="AW70"/>
      <c r="AX70"/>
      <c r="AY70"/>
    </row>
    <row r="71" spans="18:51" ht="15.75">
      <c r="R71"/>
      <c r="S71"/>
      <c r="T71"/>
      <c r="U71"/>
      <c r="V71"/>
      <c r="W71"/>
      <c r="X71"/>
      <c r="Y71"/>
      <c r="Z71"/>
      <c r="AA71"/>
      <c r="AB71"/>
      <c r="AC71"/>
      <c r="AD71"/>
      <c r="AE71"/>
      <c r="AF71"/>
      <c r="AG71"/>
      <c r="AH71"/>
      <c r="AI71"/>
      <c r="AJ71"/>
      <c r="AK71"/>
      <c r="AL71"/>
      <c r="AM71"/>
      <c r="AN71"/>
      <c r="AO71"/>
      <c r="AP71"/>
      <c r="AQ71"/>
      <c r="AR71"/>
      <c r="AS71"/>
      <c r="AT71"/>
      <c r="AU71"/>
      <c r="AV71"/>
      <c r="AW71"/>
      <c r="AX71"/>
      <c r="AY71"/>
    </row>
    <row r="72" spans="18:51" ht="15.75">
      <c r="R72"/>
      <c r="S72"/>
      <c r="T72"/>
      <c r="U72"/>
      <c r="V72"/>
      <c r="W72"/>
      <c r="X72"/>
      <c r="Y72"/>
      <c r="Z72"/>
      <c r="AA72"/>
      <c r="AB72"/>
      <c r="AC72"/>
      <c r="AD72"/>
      <c r="AE72"/>
      <c r="AF72"/>
      <c r="AG72"/>
      <c r="AH72"/>
      <c r="AI72"/>
      <c r="AJ72"/>
      <c r="AK72"/>
      <c r="AL72"/>
      <c r="AM72"/>
      <c r="AN72"/>
      <c r="AO72"/>
      <c r="AP72"/>
      <c r="AQ72"/>
      <c r="AR72"/>
      <c r="AS72"/>
      <c r="AT72"/>
      <c r="AU72"/>
      <c r="AV72"/>
      <c r="AW72"/>
      <c r="AX72"/>
      <c r="AY72"/>
    </row>
    <row r="73" spans="18:51" ht="15.75">
      <c r="R73"/>
      <c r="S73"/>
      <c r="T73"/>
      <c r="U73"/>
      <c r="V73"/>
      <c r="W73"/>
      <c r="X73"/>
      <c r="Y73"/>
      <c r="Z73"/>
      <c r="AA73"/>
      <c r="AB73"/>
      <c r="AC73"/>
      <c r="AD73"/>
      <c r="AE73"/>
      <c r="AF73"/>
      <c r="AG73"/>
      <c r="AH73"/>
      <c r="AI73"/>
      <c r="AJ73"/>
      <c r="AK73"/>
      <c r="AL73"/>
      <c r="AM73"/>
      <c r="AN73"/>
      <c r="AO73"/>
      <c r="AP73"/>
      <c r="AQ73"/>
      <c r="AR73"/>
      <c r="AS73"/>
      <c r="AT73"/>
      <c r="AU73"/>
      <c r="AV73"/>
      <c r="AW73"/>
      <c r="AX73"/>
      <c r="AY73"/>
    </row>
    <row r="74" spans="18:51" ht="15.75">
      <c r="R74"/>
      <c r="S74"/>
      <c r="T74"/>
      <c r="U74"/>
      <c r="V74"/>
      <c r="W74"/>
      <c r="X74"/>
      <c r="Y74"/>
      <c r="Z74"/>
      <c r="AA74"/>
      <c r="AB74"/>
      <c r="AC74"/>
      <c r="AD74"/>
      <c r="AE74"/>
      <c r="AF74"/>
      <c r="AG74"/>
      <c r="AH74"/>
      <c r="AI74"/>
      <c r="AJ74"/>
      <c r="AK74"/>
      <c r="AL74"/>
      <c r="AM74"/>
      <c r="AN74"/>
      <c r="AO74"/>
      <c r="AP74"/>
      <c r="AQ74"/>
      <c r="AR74"/>
      <c r="AS74"/>
      <c r="AT74"/>
      <c r="AU74"/>
      <c r="AV74"/>
      <c r="AW74"/>
      <c r="AX74"/>
      <c r="AY74"/>
    </row>
    <row r="75" spans="18:51" ht="15.75">
      <c r="R75"/>
      <c r="S75"/>
      <c r="T75"/>
      <c r="U75"/>
      <c r="V75"/>
      <c r="W75"/>
      <c r="X75"/>
      <c r="Y75"/>
      <c r="Z75"/>
      <c r="AA75"/>
      <c r="AB75"/>
      <c r="AC75"/>
      <c r="AD75"/>
      <c r="AE75"/>
      <c r="AF75"/>
      <c r="AG75"/>
      <c r="AH75"/>
      <c r="AI75"/>
      <c r="AJ75"/>
      <c r="AK75"/>
      <c r="AL75"/>
      <c r="AM75"/>
      <c r="AN75"/>
      <c r="AO75"/>
      <c r="AP75"/>
      <c r="AQ75"/>
      <c r="AR75"/>
      <c r="AS75"/>
      <c r="AT75"/>
      <c r="AU75"/>
      <c r="AV75"/>
      <c r="AW75"/>
      <c r="AX75"/>
      <c r="AY75"/>
    </row>
    <row r="76" spans="18:51" ht="15.75">
      <c r="R76"/>
      <c r="S76"/>
      <c r="T76"/>
      <c r="U76"/>
      <c r="V76"/>
      <c r="W76"/>
      <c r="X76"/>
      <c r="Y76"/>
      <c r="Z76"/>
      <c r="AA76"/>
      <c r="AB76"/>
      <c r="AC76"/>
      <c r="AD76"/>
      <c r="AE76"/>
      <c r="AF76"/>
      <c r="AG76"/>
      <c r="AH76"/>
      <c r="AI76"/>
      <c r="AJ76"/>
      <c r="AK76"/>
      <c r="AL76"/>
      <c r="AM76"/>
      <c r="AN76"/>
      <c r="AO76"/>
      <c r="AP76"/>
      <c r="AQ76"/>
      <c r="AR76"/>
      <c r="AS76"/>
      <c r="AT76"/>
      <c r="AU76"/>
      <c r="AV76"/>
      <c r="AW76"/>
      <c r="AX76"/>
      <c r="AY76"/>
    </row>
    <row r="77" spans="18:51" ht="15.75">
      <c r="R77"/>
      <c r="S77"/>
      <c r="T77"/>
      <c r="U77"/>
      <c r="V77"/>
      <c r="W77"/>
      <c r="X77"/>
      <c r="Y77"/>
      <c r="Z77"/>
      <c r="AA77"/>
      <c r="AB77"/>
      <c r="AC77"/>
      <c r="AD77"/>
      <c r="AE77"/>
      <c r="AF77"/>
      <c r="AG77"/>
      <c r="AH77"/>
      <c r="AI77"/>
      <c r="AJ77"/>
      <c r="AK77"/>
      <c r="AL77"/>
      <c r="AM77"/>
      <c r="AN77"/>
      <c r="AO77"/>
      <c r="AP77"/>
      <c r="AQ77"/>
      <c r="AR77"/>
      <c r="AS77"/>
      <c r="AT77"/>
      <c r="AU77"/>
      <c r="AV77"/>
      <c r="AW77"/>
      <c r="AX77"/>
      <c r="AY77"/>
    </row>
    <row r="78" spans="18:51" ht="15.75">
      <c r="R78"/>
      <c r="S78"/>
      <c r="T78"/>
      <c r="U78"/>
      <c r="V78"/>
      <c r="W78"/>
      <c r="X78"/>
      <c r="Y78"/>
      <c r="Z78"/>
      <c r="AA78"/>
      <c r="AB78"/>
      <c r="AC78"/>
      <c r="AD78"/>
      <c r="AE78"/>
      <c r="AF78"/>
      <c r="AG78"/>
      <c r="AH78"/>
      <c r="AI78"/>
      <c r="AJ78"/>
      <c r="AK78"/>
      <c r="AL78"/>
      <c r="AM78"/>
      <c r="AN78"/>
      <c r="AO78"/>
      <c r="AP78"/>
      <c r="AQ78"/>
      <c r="AR78"/>
      <c r="AS78"/>
      <c r="AT78"/>
      <c r="AU78"/>
      <c r="AV78"/>
      <c r="AW78"/>
      <c r="AX78"/>
      <c r="AY78"/>
    </row>
    <row r="79" spans="18:51" ht="15.75">
      <c r="R79"/>
      <c r="S79"/>
      <c r="T79"/>
      <c r="U79"/>
      <c r="V79"/>
      <c r="W79"/>
      <c r="X79"/>
      <c r="Y79"/>
      <c r="Z79"/>
      <c r="AA79"/>
      <c r="AB79"/>
      <c r="AC79"/>
      <c r="AD79"/>
      <c r="AE79"/>
      <c r="AF79"/>
      <c r="AG79"/>
      <c r="AH79"/>
      <c r="AI79"/>
      <c r="AJ79"/>
      <c r="AK79"/>
      <c r="AL79"/>
      <c r="AM79"/>
      <c r="AN79"/>
      <c r="AO79"/>
      <c r="AP79"/>
      <c r="AQ79"/>
      <c r="AR79"/>
      <c r="AS79"/>
      <c r="AT79"/>
      <c r="AU79"/>
      <c r="AV79"/>
      <c r="AW79"/>
      <c r="AX79"/>
      <c r="AY79"/>
    </row>
    <row r="80" spans="18:51" ht="15.75">
      <c r="R80"/>
      <c r="S80"/>
      <c r="T80"/>
      <c r="U80"/>
      <c r="V80"/>
      <c r="W80"/>
      <c r="X80"/>
      <c r="Y80"/>
      <c r="Z80"/>
      <c r="AA80"/>
      <c r="AB80"/>
      <c r="AC80"/>
      <c r="AD80"/>
      <c r="AE80"/>
      <c r="AF80"/>
      <c r="AG80"/>
      <c r="AH80"/>
      <c r="AI80"/>
      <c r="AJ80"/>
      <c r="AK80"/>
      <c r="AL80"/>
      <c r="AM80"/>
      <c r="AN80"/>
      <c r="AO80"/>
      <c r="AP80"/>
      <c r="AQ80"/>
      <c r="AR80"/>
      <c r="AS80"/>
      <c r="AT80"/>
      <c r="AU80"/>
      <c r="AV80"/>
      <c r="AW80"/>
      <c r="AX80"/>
      <c r="AY80"/>
    </row>
    <row r="81" spans="18:51" ht="15.75">
      <c r="R81"/>
      <c r="S81"/>
      <c r="T81"/>
      <c r="U81"/>
      <c r="V81"/>
      <c r="W81"/>
      <c r="X81"/>
      <c r="Y81"/>
      <c r="Z81"/>
      <c r="AA81"/>
      <c r="AB81"/>
      <c r="AC81"/>
      <c r="AD81"/>
      <c r="AE81"/>
      <c r="AF81"/>
      <c r="AG81"/>
      <c r="AH81"/>
      <c r="AI81"/>
      <c r="AJ81"/>
      <c r="AK81"/>
      <c r="AL81"/>
      <c r="AM81"/>
      <c r="AN81"/>
      <c r="AO81"/>
      <c r="AP81"/>
      <c r="AQ81"/>
      <c r="AR81"/>
      <c r="AS81"/>
      <c r="AT81"/>
      <c r="AU81"/>
      <c r="AV81"/>
      <c r="AW81"/>
      <c r="AX81"/>
      <c r="AY81"/>
    </row>
    <row r="82" spans="18:51" ht="15.75">
      <c r="R82"/>
      <c r="S82"/>
      <c r="T82"/>
      <c r="U82"/>
      <c r="V82"/>
      <c r="W82"/>
      <c r="X82"/>
      <c r="Y82"/>
      <c r="Z82"/>
      <c r="AA82"/>
      <c r="AB82"/>
      <c r="AC82"/>
      <c r="AD82"/>
      <c r="AE82"/>
      <c r="AF82"/>
      <c r="AG82"/>
      <c r="AH82"/>
      <c r="AI82"/>
      <c r="AJ82"/>
      <c r="AK82"/>
      <c r="AL82"/>
      <c r="AM82"/>
      <c r="AN82"/>
      <c r="AO82"/>
      <c r="AP82"/>
      <c r="AQ82"/>
      <c r="AR82"/>
      <c r="AS82"/>
      <c r="AT82"/>
      <c r="AU82"/>
      <c r="AV82"/>
      <c r="AW82"/>
      <c r="AX82"/>
      <c r="AY82"/>
    </row>
    <row r="83" spans="18:51" ht="15.75">
      <c r="R83"/>
      <c r="S83"/>
      <c r="T83"/>
      <c r="U83"/>
      <c r="V83"/>
      <c r="W83"/>
      <c r="X83"/>
      <c r="Y83"/>
      <c r="Z83"/>
      <c r="AA83"/>
      <c r="AB83"/>
      <c r="AC83"/>
      <c r="AD83"/>
      <c r="AE83"/>
      <c r="AF83"/>
      <c r="AG83"/>
      <c r="AH83"/>
      <c r="AI83"/>
      <c r="AJ83"/>
      <c r="AK83"/>
      <c r="AL83"/>
      <c r="AM83"/>
      <c r="AN83"/>
      <c r="AO83"/>
      <c r="AP83"/>
      <c r="AQ83"/>
      <c r="AR83"/>
      <c r="AS83"/>
      <c r="AT83"/>
      <c r="AU83"/>
      <c r="AV83"/>
      <c r="AW83"/>
      <c r="AX83"/>
      <c r="AY83"/>
    </row>
    <row r="84" spans="18:51" ht="15.75">
      <c r="R84"/>
      <c r="S84"/>
      <c r="T84"/>
      <c r="U84"/>
      <c r="V84"/>
      <c r="W84"/>
      <c r="X84"/>
      <c r="Y84"/>
      <c r="Z84"/>
      <c r="AA84"/>
      <c r="AB84"/>
      <c r="AC84"/>
      <c r="AD84"/>
      <c r="AE84"/>
      <c r="AF84"/>
      <c r="AG84"/>
      <c r="AH84"/>
      <c r="AI84"/>
      <c r="AJ84"/>
      <c r="AK84"/>
      <c r="AL84"/>
      <c r="AM84"/>
      <c r="AN84"/>
      <c r="AO84"/>
      <c r="AP84"/>
      <c r="AQ84"/>
      <c r="AR84"/>
      <c r="AS84"/>
      <c r="AT84"/>
      <c r="AU84"/>
      <c r="AV84"/>
      <c r="AW84"/>
      <c r="AX84"/>
      <c r="AY84"/>
    </row>
  </sheetData>
  <autoFilter ref="B17:IO45">
    <filterColumn colId="17" showButton="0"/>
  </autoFilter>
  <mergeCells count="160">
    <mergeCell ref="B15:B17"/>
    <mergeCell ref="C15:C17"/>
    <mergeCell ref="D15:D17"/>
    <mergeCell ref="E15:E17"/>
    <mergeCell ref="F15:F17"/>
    <mergeCell ref="G15:G17"/>
    <mergeCell ref="N14:P14"/>
    <mergeCell ref="D8:Q8"/>
    <mergeCell ref="O22:O23"/>
    <mergeCell ref="P22:P23"/>
    <mergeCell ref="B18:B19"/>
    <mergeCell ref="E22:E23"/>
    <mergeCell ref="Q22:Q23"/>
    <mergeCell ref="B20:B21"/>
    <mergeCell ref="B22:B23"/>
    <mergeCell ref="C6:Q6"/>
    <mergeCell ref="D7:Q7"/>
    <mergeCell ref="B2:C5"/>
    <mergeCell ref="D2:K3"/>
    <mergeCell ref="L2:O2"/>
    <mergeCell ref="P2:Q5"/>
    <mergeCell ref="L3:O3"/>
    <mergeCell ref="D4:K5"/>
    <mergeCell ref="L4:O4"/>
    <mergeCell ref="L5:O5"/>
    <mergeCell ref="M15:N16"/>
    <mergeCell ref="O15:Q15"/>
    <mergeCell ref="S15:T15"/>
    <mergeCell ref="O16:O17"/>
    <mergeCell ref="P16:P17"/>
    <mergeCell ref="Q16:Q17"/>
    <mergeCell ref="S16:T16"/>
    <mergeCell ref="S17:T17"/>
    <mergeCell ref="I15:L16"/>
    <mergeCell ref="C22:C23"/>
    <mergeCell ref="R9:V9"/>
    <mergeCell ref="B10:C10"/>
    <mergeCell ref="D10:I10"/>
    <mergeCell ref="N10:P10"/>
    <mergeCell ref="B11:C11"/>
    <mergeCell ref="D11:I11"/>
    <mergeCell ref="N11:P11"/>
    <mergeCell ref="S11:U11"/>
    <mergeCell ref="S12:U12"/>
    <mergeCell ref="B9:C9"/>
    <mergeCell ref="D9:I9"/>
    <mergeCell ref="J9:L14"/>
    <mergeCell ref="M9:Q9"/>
    <mergeCell ref="B12:C12"/>
    <mergeCell ref="D12:I12"/>
    <mergeCell ref="N12:P12"/>
    <mergeCell ref="B13:C13"/>
    <mergeCell ref="D13:I13"/>
    <mergeCell ref="N13:P13"/>
    <mergeCell ref="B14:I14"/>
    <mergeCell ref="S13:U13"/>
    <mergeCell ref="S14:T14"/>
    <mergeCell ref="H15:H17"/>
    <mergeCell ref="Q24:Q25"/>
    <mergeCell ref="O26:O27"/>
    <mergeCell ref="P26:P27"/>
    <mergeCell ref="Q26:Q27"/>
    <mergeCell ref="C42:C43"/>
    <mergeCell ref="E42:E43"/>
    <mergeCell ref="C30:C31"/>
    <mergeCell ref="E30:E31"/>
    <mergeCell ref="O24:O25"/>
    <mergeCell ref="C26:C27"/>
    <mergeCell ref="E26:E27"/>
    <mergeCell ref="C24:C25"/>
    <mergeCell ref="E24:E25"/>
    <mergeCell ref="P36:P37"/>
    <mergeCell ref="Q36:Q37"/>
    <mergeCell ref="O38:O39"/>
    <mergeCell ref="P38:P39"/>
    <mergeCell ref="O28:O29"/>
    <mergeCell ref="P24:P25"/>
    <mergeCell ref="S18:T18"/>
    <mergeCell ref="C20:C21"/>
    <mergeCell ref="E20:E21"/>
    <mergeCell ref="O20:O21"/>
    <mergeCell ref="P20:P21"/>
    <mergeCell ref="Q20:Q21"/>
    <mergeCell ref="C18:C19"/>
    <mergeCell ref="E18:E19"/>
    <mergeCell ref="O18:O19"/>
    <mergeCell ref="P18:P19"/>
    <mergeCell ref="Q18:Q19"/>
    <mergeCell ref="K47:L47"/>
    <mergeCell ref="M47:Q47"/>
    <mergeCell ref="C38:C39"/>
    <mergeCell ref="C40:C41"/>
    <mergeCell ref="P44:P45"/>
    <mergeCell ref="Q44:Q45"/>
    <mergeCell ref="P28:P29"/>
    <mergeCell ref="Q28:Q29"/>
    <mergeCell ref="E34:E35"/>
    <mergeCell ref="E38:E39"/>
    <mergeCell ref="E40:E41"/>
    <mergeCell ref="E28:E29"/>
    <mergeCell ref="E36:E37"/>
    <mergeCell ref="Q38:Q39"/>
    <mergeCell ref="O44:O45"/>
    <mergeCell ref="C28:C29"/>
    <mergeCell ref="C36:C37"/>
    <mergeCell ref="C34:C35"/>
    <mergeCell ref="C32:C33"/>
    <mergeCell ref="Q42:Q43"/>
    <mergeCell ref="O34:O35"/>
    <mergeCell ref="P34:P35"/>
    <mergeCell ref="Q34:Q35"/>
    <mergeCell ref="O36:O37"/>
    <mergeCell ref="B44:B45"/>
    <mergeCell ref="C44:C45"/>
    <mergeCell ref="E44:E45"/>
    <mergeCell ref="B50:C51"/>
    <mergeCell ref="D50:I51"/>
    <mergeCell ref="J50:J51"/>
    <mergeCell ref="B52:C53"/>
    <mergeCell ref="D52:I53"/>
    <mergeCell ref="J52:J53"/>
    <mergeCell ref="B47:C47"/>
    <mergeCell ref="B48:C49"/>
    <mergeCell ref="D48:I49"/>
    <mergeCell ref="J48:J49"/>
    <mergeCell ref="D47:I47"/>
    <mergeCell ref="B24:B25"/>
    <mergeCell ref="B26:B27"/>
    <mergeCell ref="B28:B29"/>
    <mergeCell ref="B30:B31"/>
    <mergeCell ref="B32:B33"/>
    <mergeCell ref="B34:B35"/>
    <mergeCell ref="B36:B37"/>
    <mergeCell ref="M48:Q48"/>
    <mergeCell ref="M49:Q49"/>
    <mergeCell ref="B38:B39"/>
    <mergeCell ref="B40:B41"/>
    <mergeCell ref="B42:B43"/>
    <mergeCell ref="O30:O31"/>
    <mergeCell ref="O32:O33"/>
    <mergeCell ref="P30:P31"/>
    <mergeCell ref="P32:P33"/>
    <mergeCell ref="Q30:Q31"/>
    <mergeCell ref="Q32:Q33"/>
    <mergeCell ref="E32:E33"/>
    <mergeCell ref="O40:O41"/>
    <mergeCell ref="P40:P41"/>
    <mergeCell ref="Q40:Q41"/>
    <mergeCell ref="O42:O43"/>
    <mergeCell ref="P42:P43"/>
    <mergeCell ref="B56:Q57"/>
    <mergeCell ref="M50:Q50"/>
    <mergeCell ref="M51:Q51"/>
    <mergeCell ref="M52:Q52"/>
    <mergeCell ref="M53:Q53"/>
    <mergeCell ref="M54:Q54"/>
    <mergeCell ref="M55:Q55"/>
    <mergeCell ref="B54:C55"/>
    <mergeCell ref="D54:I55"/>
    <mergeCell ref="J54:J55"/>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O75"/>
  <sheetViews>
    <sheetView tabSelected="1" zoomScale="70" zoomScaleNormal="70" workbookViewId="0">
      <selection activeCell="L25" sqref="L25"/>
    </sheetView>
  </sheetViews>
  <sheetFormatPr baseColWidth="10" defaultColWidth="12.5703125" defaultRowHeight="15"/>
  <cols>
    <col min="1" max="1" width="6.7109375" style="1" customWidth="1"/>
    <col min="2" max="2" width="45.42578125" style="1" customWidth="1"/>
    <col min="3" max="3" width="76.28515625" style="1" customWidth="1"/>
    <col min="4" max="4" width="8.85546875" style="1" bestFit="1" customWidth="1"/>
    <col min="5" max="5" width="24" style="1" bestFit="1" customWidth="1"/>
    <col min="6" max="6" width="13.28515625" style="1" bestFit="1" customWidth="1"/>
    <col min="7" max="7" width="18" style="1" customWidth="1"/>
    <col min="8" max="8" width="26.28515625" style="1" customWidth="1"/>
    <col min="9" max="9" width="25" style="1" customWidth="1"/>
    <col min="10" max="10" width="25.140625" style="3" customWidth="1"/>
    <col min="11" max="11" width="13.5703125" style="1" customWidth="1"/>
    <col min="12" max="12" width="24.28515625" style="1" customWidth="1"/>
    <col min="13" max="13" width="14.85546875" style="2" customWidth="1"/>
    <col min="14" max="14" width="21.140625" style="2" customWidth="1"/>
    <col min="15" max="17" width="16.85546875" style="1" customWidth="1"/>
    <col min="18" max="18" width="12.5703125" style="1"/>
    <col min="19" max="19" width="14.42578125" style="1" customWidth="1"/>
    <col min="20" max="20" width="33.85546875" style="1" customWidth="1"/>
    <col min="21" max="21" width="12.5703125" style="1" hidden="1" customWidth="1"/>
    <col min="22" max="22" width="24.28515625" style="1" customWidth="1"/>
    <col min="23" max="23" width="22.5703125" style="1" customWidth="1"/>
    <col min="24" max="25" width="12.5703125" style="1"/>
    <col min="26" max="26" width="16.85546875" style="1" customWidth="1"/>
    <col min="27" max="27" width="12.5703125" style="1"/>
    <col min="28" max="28" width="30.140625" style="1" customWidth="1"/>
    <col min="29" max="29" width="15.42578125" style="1" customWidth="1"/>
    <col min="30" max="30" width="15.85546875" style="1" customWidth="1"/>
    <col min="31" max="31" width="24.42578125" style="1" customWidth="1"/>
    <col min="32" max="32" width="17.140625" style="1" customWidth="1"/>
    <col min="33" max="16384" width="12.5703125" style="1"/>
  </cols>
  <sheetData>
    <row r="1" spans="2:249" ht="22.5" customHeight="1"/>
    <row r="2" spans="2:249" s="25" customFormat="1" ht="37.5" customHeight="1">
      <c r="B2" s="189"/>
      <c r="C2" s="189"/>
      <c r="D2" s="190" t="s">
        <v>26</v>
      </c>
      <c r="E2" s="191"/>
      <c r="F2" s="191"/>
      <c r="G2" s="191"/>
      <c r="H2" s="191"/>
      <c r="I2" s="191"/>
      <c r="J2" s="191"/>
      <c r="K2" s="192"/>
      <c r="L2" s="196" t="s">
        <v>30</v>
      </c>
      <c r="M2" s="197"/>
      <c r="N2" s="197"/>
      <c r="O2" s="198"/>
      <c r="P2" s="199"/>
      <c r="Q2" s="200"/>
    </row>
    <row r="3" spans="2:249" s="25" customFormat="1" ht="37.5" customHeight="1">
      <c r="B3" s="189"/>
      <c r="C3" s="189"/>
      <c r="D3" s="193"/>
      <c r="E3" s="194"/>
      <c r="F3" s="194"/>
      <c r="G3" s="194"/>
      <c r="H3" s="194"/>
      <c r="I3" s="194"/>
      <c r="J3" s="194"/>
      <c r="K3" s="195"/>
      <c r="L3" s="196" t="s">
        <v>27</v>
      </c>
      <c r="M3" s="197"/>
      <c r="N3" s="197"/>
      <c r="O3" s="198"/>
      <c r="P3" s="201"/>
      <c r="Q3" s="202"/>
    </row>
    <row r="4" spans="2:249" s="25" customFormat="1" ht="33.75" customHeight="1">
      <c r="B4" s="189"/>
      <c r="C4" s="189"/>
      <c r="D4" s="190" t="s">
        <v>25</v>
      </c>
      <c r="E4" s="191"/>
      <c r="F4" s="191"/>
      <c r="G4" s="191"/>
      <c r="H4" s="191"/>
      <c r="I4" s="191"/>
      <c r="J4" s="191"/>
      <c r="K4" s="192"/>
      <c r="L4" s="196" t="s">
        <v>28</v>
      </c>
      <c r="M4" s="197"/>
      <c r="N4" s="197"/>
      <c r="O4" s="198"/>
      <c r="P4" s="201"/>
      <c r="Q4" s="202"/>
    </row>
    <row r="5" spans="2:249" s="25" customFormat="1" ht="38.25" customHeight="1">
      <c r="B5" s="189"/>
      <c r="C5" s="189"/>
      <c r="D5" s="193"/>
      <c r="E5" s="194"/>
      <c r="F5" s="194"/>
      <c r="G5" s="194"/>
      <c r="H5" s="194"/>
      <c r="I5" s="194"/>
      <c r="J5" s="194"/>
      <c r="K5" s="195"/>
      <c r="L5" s="196" t="s">
        <v>29</v>
      </c>
      <c r="M5" s="197"/>
      <c r="N5" s="197"/>
      <c r="O5" s="198"/>
      <c r="P5" s="203"/>
      <c r="Q5" s="204"/>
    </row>
    <row r="6" spans="2:249" s="25" customFormat="1" ht="23.25" customHeight="1">
      <c r="C6" s="185"/>
      <c r="D6" s="185"/>
      <c r="E6" s="185"/>
      <c r="F6" s="185"/>
      <c r="G6" s="185"/>
      <c r="H6" s="185"/>
      <c r="I6" s="185"/>
      <c r="J6" s="185"/>
      <c r="K6" s="185"/>
      <c r="L6" s="185"/>
      <c r="M6" s="185"/>
      <c r="N6" s="185"/>
      <c r="O6" s="185"/>
      <c r="P6" s="185"/>
      <c r="Q6" s="185"/>
    </row>
    <row r="7" spans="2:249" s="25" customFormat="1" ht="31.5" customHeight="1">
      <c r="B7" s="49" t="s">
        <v>36</v>
      </c>
      <c r="C7" s="56" t="s">
        <v>67</v>
      </c>
      <c r="D7" s="186" t="s">
        <v>37</v>
      </c>
      <c r="E7" s="187"/>
      <c r="F7" s="187"/>
      <c r="G7" s="187"/>
      <c r="H7" s="187"/>
      <c r="I7" s="187"/>
      <c r="J7" s="187"/>
      <c r="K7" s="187"/>
      <c r="L7" s="187"/>
      <c r="M7" s="187"/>
      <c r="N7" s="187"/>
      <c r="O7" s="187"/>
      <c r="P7" s="187"/>
      <c r="Q7" s="188"/>
    </row>
    <row r="8" spans="2:249" s="25" customFormat="1" ht="36" customHeight="1">
      <c r="B8" s="49" t="s">
        <v>24</v>
      </c>
      <c r="C8" s="56" t="s">
        <v>156</v>
      </c>
      <c r="D8" s="209" t="s">
        <v>155</v>
      </c>
      <c r="E8" s="209"/>
      <c r="F8" s="209"/>
      <c r="G8" s="209"/>
      <c r="H8" s="209"/>
      <c r="I8" s="209"/>
      <c r="J8" s="209"/>
      <c r="K8" s="209"/>
      <c r="L8" s="209"/>
      <c r="M8" s="209"/>
      <c r="N8" s="209"/>
      <c r="O8" s="209"/>
      <c r="P8" s="209"/>
      <c r="Q8" s="209"/>
    </row>
    <row r="9" spans="2:249" s="25" customFormat="1" ht="36" customHeight="1">
      <c r="B9" s="139" t="s">
        <v>77</v>
      </c>
      <c r="C9" s="140"/>
      <c r="D9" s="141"/>
      <c r="E9" s="141"/>
      <c r="F9" s="141"/>
      <c r="G9" s="141"/>
      <c r="H9" s="141"/>
      <c r="I9" s="142"/>
      <c r="J9" s="153" t="s">
        <v>75</v>
      </c>
      <c r="K9" s="154"/>
      <c r="L9" s="155"/>
      <c r="M9" s="162" t="s">
        <v>23</v>
      </c>
      <c r="N9" s="163"/>
      <c r="O9" s="163"/>
      <c r="P9" s="163"/>
      <c r="Q9" s="164"/>
      <c r="S9" s="138"/>
      <c r="T9" s="138"/>
      <c r="U9" s="138"/>
      <c r="V9" s="138"/>
    </row>
    <row r="10" spans="2:249" s="25" customFormat="1" ht="36" customHeight="1">
      <c r="B10" s="139" t="s">
        <v>78</v>
      </c>
      <c r="C10" s="140"/>
      <c r="D10" s="141"/>
      <c r="E10" s="141"/>
      <c r="F10" s="141"/>
      <c r="G10" s="141"/>
      <c r="H10" s="141"/>
      <c r="I10" s="142"/>
      <c r="J10" s="156"/>
      <c r="K10" s="157"/>
      <c r="L10" s="158"/>
      <c r="M10" s="46" t="s">
        <v>22</v>
      </c>
      <c r="N10" s="143" t="s">
        <v>21</v>
      </c>
      <c r="O10" s="143"/>
      <c r="P10" s="143"/>
      <c r="Q10" s="46" t="s">
        <v>20</v>
      </c>
      <c r="S10" s="45"/>
      <c r="T10" s="45"/>
      <c r="U10" s="45"/>
      <c r="V10" s="45"/>
    </row>
    <row r="11" spans="2:249" s="25" customFormat="1" ht="31.5" customHeight="1">
      <c r="B11" s="144" t="s">
        <v>74</v>
      </c>
      <c r="C11" s="145"/>
      <c r="D11" s="146"/>
      <c r="E11" s="146"/>
      <c r="F11" s="146"/>
      <c r="G11" s="146"/>
      <c r="H11" s="146"/>
      <c r="I11" s="147"/>
      <c r="J11" s="156"/>
      <c r="K11" s="157"/>
      <c r="L11" s="158"/>
      <c r="M11" s="44"/>
      <c r="N11" s="148"/>
      <c r="O11" s="149"/>
      <c r="P11" s="150"/>
      <c r="Q11" s="43"/>
      <c r="S11" s="42"/>
      <c r="T11" s="151"/>
      <c r="U11" s="151"/>
      <c r="V11" s="42"/>
      <c r="X11" s="41"/>
      <c r="Y11" s="41"/>
    </row>
    <row r="12" spans="2:249" s="25" customFormat="1" ht="74.25" customHeight="1">
      <c r="B12" s="165" t="s">
        <v>73</v>
      </c>
      <c r="C12" s="166"/>
      <c r="D12" s="146"/>
      <c r="E12" s="146"/>
      <c r="F12" s="146"/>
      <c r="G12" s="146"/>
      <c r="H12" s="146"/>
      <c r="I12" s="147"/>
      <c r="J12" s="156"/>
      <c r="K12" s="157"/>
      <c r="L12" s="158"/>
      <c r="M12" s="40"/>
      <c r="N12" s="167"/>
      <c r="O12" s="168"/>
      <c r="P12" s="169"/>
      <c r="Q12" s="39"/>
      <c r="S12" s="36"/>
      <c r="T12" s="152"/>
      <c r="U12" s="152"/>
      <c r="V12" s="30"/>
      <c r="X12" s="28"/>
      <c r="Y12" s="27"/>
      <c r="Z12" s="26"/>
    </row>
    <row r="13" spans="2:249" s="25" customFormat="1" ht="74.25" customHeight="1">
      <c r="B13" s="170" t="s">
        <v>76</v>
      </c>
      <c r="C13" s="171"/>
      <c r="D13" s="141"/>
      <c r="E13" s="141"/>
      <c r="F13" s="141"/>
      <c r="G13" s="141"/>
      <c r="H13" s="141"/>
      <c r="I13" s="142"/>
      <c r="J13" s="156"/>
      <c r="K13" s="157"/>
      <c r="L13" s="158"/>
      <c r="M13" s="38"/>
      <c r="N13" s="172"/>
      <c r="O13" s="173"/>
      <c r="P13" s="174"/>
      <c r="Q13" s="37"/>
      <c r="S13" s="36"/>
      <c r="T13" s="152"/>
      <c r="U13" s="152"/>
      <c r="V13" s="30"/>
      <c r="X13" s="28"/>
      <c r="Y13" s="27"/>
      <c r="Z13" s="26"/>
    </row>
    <row r="14" spans="2:249" s="25" customFormat="1" ht="27.75" customHeight="1">
      <c r="B14" s="214" t="s">
        <v>154</v>
      </c>
      <c r="C14" s="215"/>
      <c r="D14" s="215"/>
      <c r="E14" s="215"/>
      <c r="F14" s="215"/>
      <c r="G14" s="215"/>
      <c r="H14" s="215"/>
      <c r="I14" s="216"/>
      <c r="J14" s="159"/>
      <c r="K14" s="160"/>
      <c r="L14" s="161"/>
      <c r="M14" s="35"/>
      <c r="N14" s="172"/>
      <c r="O14" s="173"/>
      <c r="P14" s="174"/>
      <c r="Q14" s="34"/>
      <c r="S14" s="32"/>
      <c r="T14" s="31"/>
      <c r="U14" s="31"/>
      <c r="V14" s="30"/>
      <c r="W14" s="29"/>
      <c r="X14" s="28"/>
      <c r="Y14" s="27"/>
      <c r="Z14" s="26"/>
    </row>
    <row r="15" spans="2:249" ht="28.5" customHeight="1">
      <c r="B15" s="205" t="s">
        <v>34</v>
      </c>
      <c r="C15" s="180" t="s">
        <v>32</v>
      </c>
      <c r="D15" s="178" t="s">
        <v>39</v>
      </c>
      <c r="E15" s="178" t="s">
        <v>19</v>
      </c>
      <c r="F15" s="178" t="s">
        <v>45</v>
      </c>
      <c r="G15" s="208" t="s">
        <v>41</v>
      </c>
      <c r="H15" s="178" t="s">
        <v>35</v>
      </c>
      <c r="I15" s="212" t="s">
        <v>33</v>
      </c>
      <c r="J15" s="181"/>
      <c r="K15" s="181"/>
      <c r="L15" s="182"/>
      <c r="M15" s="178" t="s">
        <v>18</v>
      </c>
      <c r="N15" s="178"/>
      <c r="O15" s="179" t="s">
        <v>17</v>
      </c>
      <c r="P15" s="179"/>
      <c r="Q15" s="179"/>
      <c r="R15" s="3"/>
      <c r="S15" s="10"/>
      <c r="T15" s="48"/>
      <c r="U15" s="3"/>
      <c r="V15" s="9"/>
      <c r="W15" s="3"/>
      <c r="X15" s="17"/>
      <c r="Y15" s="6"/>
      <c r="Z15" s="20"/>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row>
    <row r="16" spans="2:249" ht="33.75" customHeight="1">
      <c r="B16" s="206"/>
      <c r="C16" s="180"/>
      <c r="D16" s="178"/>
      <c r="E16" s="178"/>
      <c r="F16" s="178"/>
      <c r="G16" s="178"/>
      <c r="H16" s="178"/>
      <c r="I16" s="213"/>
      <c r="J16" s="183"/>
      <c r="K16" s="183"/>
      <c r="L16" s="184"/>
      <c r="M16" s="178"/>
      <c r="N16" s="178"/>
      <c r="O16" s="178" t="s">
        <v>16</v>
      </c>
      <c r="P16" s="178" t="s">
        <v>15</v>
      </c>
      <c r="Q16" s="180" t="s">
        <v>14</v>
      </c>
      <c r="R16" s="3"/>
      <c r="S16" s="8"/>
      <c r="T16" s="48"/>
      <c r="U16" s="3"/>
      <c r="V16" s="7"/>
      <c r="W16" s="3"/>
      <c r="X16" s="17"/>
      <c r="Y16" s="6"/>
      <c r="Z16" s="20"/>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row>
    <row r="17" spans="2:249" ht="39.75" customHeight="1">
      <c r="B17" s="207"/>
      <c r="C17" s="180"/>
      <c r="D17" s="178"/>
      <c r="E17" s="178"/>
      <c r="F17" s="178"/>
      <c r="G17" s="178"/>
      <c r="H17" s="178"/>
      <c r="I17" s="52" t="s">
        <v>13</v>
      </c>
      <c r="J17" s="52" t="s">
        <v>12</v>
      </c>
      <c r="K17" s="52" t="s">
        <v>11</v>
      </c>
      <c r="L17" s="53" t="s">
        <v>10</v>
      </c>
      <c r="M17" s="24" t="s">
        <v>9</v>
      </c>
      <c r="N17" s="23" t="s">
        <v>8</v>
      </c>
      <c r="O17" s="178"/>
      <c r="P17" s="178"/>
      <c r="Q17" s="180"/>
      <c r="R17" s="3"/>
      <c r="S17" s="5"/>
      <c r="T17" s="48"/>
      <c r="V17" s="6"/>
      <c r="X17" s="17"/>
      <c r="Y17" s="6"/>
      <c r="Z17" s="20"/>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row>
    <row r="18" spans="2:249" ht="33" customHeight="1">
      <c r="B18" s="122" t="s">
        <v>49</v>
      </c>
      <c r="C18" s="136" t="s">
        <v>144</v>
      </c>
      <c r="D18" s="63" t="s">
        <v>38</v>
      </c>
      <c r="E18" s="122" t="s">
        <v>31</v>
      </c>
      <c r="F18" s="80">
        <v>12</v>
      </c>
      <c r="G18" s="76" t="s">
        <v>38</v>
      </c>
      <c r="H18" s="64">
        <f>SUM(I18:L18)</f>
        <v>432504000000</v>
      </c>
      <c r="I18" s="64"/>
      <c r="J18" s="98">
        <v>120938000000</v>
      </c>
      <c r="K18" s="73"/>
      <c r="L18" s="81">
        <v>311566000000</v>
      </c>
      <c r="M18" s="66">
        <v>45658</v>
      </c>
      <c r="N18" s="66">
        <v>46022</v>
      </c>
      <c r="O18" s="126">
        <f>+F19/F18</f>
        <v>0</v>
      </c>
      <c r="P18" s="126">
        <f>+H19/H18</f>
        <v>0</v>
      </c>
      <c r="Q18" s="127" t="e">
        <f>+(O18*O18)/P18</f>
        <v>#DIV/0!</v>
      </c>
      <c r="S18" s="5"/>
      <c r="T18" s="48"/>
      <c r="V18" s="4"/>
      <c r="X18" s="22"/>
      <c r="Y18" s="6"/>
      <c r="Z18" s="20"/>
    </row>
    <row r="19" spans="2:249" ht="52.5" customHeight="1">
      <c r="B19" s="122"/>
      <c r="C19" s="136"/>
      <c r="D19" s="63" t="s">
        <v>2</v>
      </c>
      <c r="E19" s="122"/>
      <c r="F19" s="80">
        <v>0</v>
      </c>
      <c r="G19" s="76" t="s">
        <v>40</v>
      </c>
      <c r="H19" s="64">
        <f t="shared" ref="H19:H29" si="0">SUM(I19:L19)</f>
        <v>0</v>
      </c>
      <c r="I19" s="64"/>
      <c r="J19" s="64"/>
      <c r="K19" s="79"/>
      <c r="L19" s="81"/>
      <c r="M19" s="66">
        <v>45658</v>
      </c>
      <c r="N19" s="66">
        <v>46022</v>
      </c>
      <c r="O19" s="126"/>
      <c r="P19" s="126"/>
      <c r="Q19" s="127"/>
      <c r="S19" s="5"/>
      <c r="T19" s="48"/>
      <c r="V19" s="4"/>
      <c r="X19" s="22"/>
      <c r="Y19" s="6"/>
      <c r="Z19" s="20"/>
    </row>
    <row r="20" spans="2:249" ht="17.25" customHeight="1">
      <c r="B20" s="122"/>
      <c r="C20" s="136" t="s">
        <v>141</v>
      </c>
      <c r="D20" s="63" t="s">
        <v>3</v>
      </c>
      <c r="E20" s="122" t="s">
        <v>31</v>
      </c>
      <c r="F20" s="80">
        <v>12</v>
      </c>
      <c r="G20" s="76" t="s">
        <v>3</v>
      </c>
      <c r="H20" s="64">
        <f t="shared" si="0"/>
        <v>0</v>
      </c>
      <c r="I20" s="64"/>
      <c r="J20" s="64"/>
      <c r="K20" s="79"/>
      <c r="L20" s="64"/>
      <c r="M20" s="66">
        <v>45658</v>
      </c>
      <c r="N20" s="66">
        <v>46022</v>
      </c>
      <c r="O20" s="126">
        <f>+F21/F20</f>
        <v>0</v>
      </c>
      <c r="P20" s="126" t="e">
        <f>+H21/H20</f>
        <v>#DIV/0!</v>
      </c>
      <c r="Q20" s="127" t="e">
        <f t="shared" ref="Q20" si="1">+(O20*O20)/P20</f>
        <v>#DIV/0!</v>
      </c>
      <c r="V20" s="21"/>
      <c r="X20" s="22"/>
      <c r="Y20" s="6"/>
      <c r="Z20" s="20"/>
    </row>
    <row r="21" spans="2:249" ht="18.75" customHeight="1">
      <c r="B21" s="122"/>
      <c r="C21" s="136"/>
      <c r="D21" s="63" t="s">
        <v>2</v>
      </c>
      <c r="E21" s="122"/>
      <c r="F21" s="80">
        <v>0</v>
      </c>
      <c r="G21" s="76" t="s">
        <v>40</v>
      </c>
      <c r="H21" s="64">
        <f t="shared" si="0"/>
        <v>0</v>
      </c>
      <c r="I21" s="79"/>
      <c r="J21" s="76"/>
      <c r="K21" s="79"/>
      <c r="L21" s="76"/>
      <c r="M21" s="66">
        <v>45658</v>
      </c>
      <c r="N21" s="66">
        <v>46022</v>
      </c>
      <c r="O21" s="126"/>
      <c r="P21" s="126"/>
      <c r="Q21" s="127"/>
      <c r="V21" s="21"/>
      <c r="X21" s="22"/>
      <c r="Y21" s="6"/>
      <c r="Z21" s="20"/>
    </row>
    <row r="22" spans="2:249" ht="39.75" customHeight="1">
      <c r="B22" s="122" t="s">
        <v>50</v>
      </c>
      <c r="C22" s="136" t="s">
        <v>142</v>
      </c>
      <c r="D22" s="63" t="s">
        <v>3</v>
      </c>
      <c r="E22" s="122" t="s">
        <v>31</v>
      </c>
      <c r="F22" s="80">
        <v>1</v>
      </c>
      <c r="G22" s="76" t="s">
        <v>3</v>
      </c>
      <c r="H22" s="64">
        <f t="shared" si="0"/>
        <v>258000000</v>
      </c>
      <c r="I22" s="65">
        <v>210000000</v>
      </c>
      <c r="J22" s="68">
        <v>48000000</v>
      </c>
      <c r="K22" s="79"/>
      <c r="L22" s="64"/>
      <c r="M22" s="66">
        <v>45658</v>
      </c>
      <c r="N22" s="66">
        <v>46022</v>
      </c>
      <c r="O22" s="126">
        <f>+F23/F22</f>
        <v>0</v>
      </c>
      <c r="P22" s="126">
        <f>+H23/H22</f>
        <v>0</v>
      </c>
      <c r="Q22" s="127" t="e">
        <f t="shared" ref="Q22" si="2">+(O22*O22)/P22</f>
        <v>#DIV/0!</v>
      </c>
      <c r="V22" s="21"/>
    </row>
    <row r="23" spans="2:249" ht="46.5" customHeight="1">
      <c r="B23" s="122"/>
      <c r="C23" s="136"/>
      <c r="D23" s="63" t="s">
        <v>2</v>
      </c>
      <c r="E23" s="122"/>
      <c r="F23" s="85">
        <v>0</v>
      </c>
      <c r="G23" s="76" t="s">
        <v>40</v>
      </c>
      <c r="H23" s="64">
        <f t="shared" si="0"/>
        <v>0</v>
      </c>
      <c r="I23" s="65"/>
      <c r="J23" s="68"/>
      <c r="K23" s="79"/>
      <c r="L23" s="76"/>
      <c r="M23" s="66">
        <v>45658</v>
      </c>
      <c r="N23" s="66">
        <v>46022</v>
      </c>
      <c r="O23" s="126"/>
      <c r="P23" s="126"/>
      <c r="Q23" s="127"/>
      <c r="Z23" s="20"/>
    </row>
    <row r="24" spans="2:249" ht="40.5" customHeight="1">
      <c r="B24" s="122"/>
      <c r="C24" s="136" t="s">
        <v>143</v>
      </c>
      <c r="D24" s="63" t="s">
        <v>3</v>
      </c>
      <c r="E24" s="122" t="s">
        <v>31</v>
      </c>
      <c r="F24" s="80">
        <v>230000</v>
      </c>
      <c r="G24" s="76" t="s">
        <v>3</v>
      </c>
      <c r="H24" s="64">
        <f t="shared" si="0"/>
        <v>171500000</v>
      </c>
      <c r="I24" s="65">
        <v>143500000</v>
      </c>
      <c r="J24" s="68">
        <v>28000000</v>
      </c>
      <c r="K24" s="79"/>
      <c r="L24" s="64"/>
      <c r="M24" s="66">
        <v>45658</v>
      </c>
      <c r="N24" s="66">
        <v>46022</v>
      </c>
      <c r="O24" s="126">
        <f>+F25/F24</f>
        <v>0</v>
      </c>
      <c r="P24" s="126">
        <f>+H25/H24</f>
        <v>0</v>
      </c>
      <c r="Q24" s="127" t="e">
        <f t="shared" ref="Q24" si="3">+(O24*O24)/P24</f>
        <v>#DIV/0!</v>
      </c>
    </row>
    <row r="25" spans="2:249" ht="39.75" customHeight="1">
      <c r="B25" s="122"/>
      <c r="C25" s="136"/>
      <c r="D25" s="63" t="s">
        <v>2</v>
      </c>
      <c r="E25" s="122"/>
      <c r="F25" s="80">
        <v>0</v>
      </c>
      <c r="G25" s="76" t="s">
        <v>40</v>
      </c>
      <c r="H25" s="64">
        <f t="shared" si="0"/>
        <v>0</v>
      </c>
      <c r="I25" s="65"/>
      <c r="J25" s="68"/>
      <c r="K25" s="79"/>
      <c r="L25" s="76"/>
      <c r="M25" s="66">
        <v>45658</v>
      </c>
      <c r="N25" s="66">
        <v>46022</v>
      </c>
      <c r="O25" s="126"/>
      <c r="P25" s="126"/>
      <c r="Q25" s="127"/>
    </row>
    <row r="26" spans="2:249" ht="18" customHeight="1">
      <c r="B26" s="122" t="s">
        <v>51</v>
      </c>
      <c r="C26" s="136" t="s">
        <v>189</v>
      </c>
      <c r="D26" s="63" t="s">
        <v>3</v>
      </c>
      <c r="E26" s="122" t="s">
        <v>31</v>
      </c>
      <c r="F26" s="80">
        <v>1</v>
      </c>
      <c r="G26" s="76" t="s">
        <v>3</v>
      </c>
      <c r="H26" s="64">
        <f t="shared" si="0"/>
        <v>9508500000</v>
      </c>
      <c r="I26" s="65">
        <v>9508500000</v>
      </c>
      <c r="J26" s="68"/>
      <c r="K26" s="79"/>
      <c r="L26" s="64"/>
      <c r="M26" s="66">
        <v>45658</v>
      </c>
      <c r="N26" s="66">
        <v>46022</v>
      </c>
      <c r="O26" s="126">
        <f>+F29/F28</f>
        <v>0</v>
      </c>
      <c r="P26" s="126">
        <f>+H27/H26</f>
        <v>0</v>
      </c>
      <c r="Q26" s="127" t="e">
        <f t="shared" ref="Q26" si="4">+(O26*O26)/P26</f>
        <v>#DIV/0!</v>
      </c>
    </row>
    <row r="27" spans="2:249" ht="37.5" customHeight="1">
      <c r="B27" s="122"/>
      <c r="C27" s="136"/>
      <c r="D27" s="63" t="s">
        <v>2</v>
      </c>
      <c r="E27" s="122"/>
      <c r="F27" s="85">
        <v>0</v>
      </c>
      <c r="G27" s="76" t="s">
        <v>40</v>
      </c>
      <c r="H27" s="64">
        <f t="shared" si="0"/>
        <v>0</v>
      </c>
      <c r="I27" s="90"/>
      <c r="J27" s="76"/>
      <c r="K27" s="79"/>
      <c r="L27" s="76"/>
      <c r="M27" s="66">
        <v>45658</v>
      </c>
      <c r="N27" s="66">
        <v>46022</v>
      </c>
      <c r="O27" s="126"/>
      <c r="P27" s="126"/>
      <c r="Q27" s="127"/>
    </row>
    <row r="28" spans="2:249" ht="18" customHeight="1">
      <c r="B28" s="122"/>
      <c r="C28" s="136" t="s">
        <v>190</v>
      </c>
      <c r="D28" s="63" t="s">
        <v>3</v>
      </c>
      <c r="E28" s="122" t="s">
        <v>31</v>
      </c>
      <c r="F28" s="80">
        <v>1</v>
      </c>
      <c r="G28" s="76" t="s">
        <v>3</v>
      </c>
      <c r="H28" s="64">
        <f t="shared" si="0"/>
        <v>10306123900</v>
      </c>
      <c r="I28" s="90"/>
      <c r="J28" s="79"/>
      <c r="K28" s="79"/>
      <c r="L28" s="74">
        <v>10306123900</v>
      </c>
      <c r="M28" s="66">
        <v>45658</v>
      </c>
      <c r="N28" s="66">
        <v>46022</v>
      </c>
      <c r="O28" s="126">
        <f>+F27/F26</f>
        <v>0</v>
      </c>
      <c r="P28" s="126">
        <f>+H29/H28</f>
        <v>0</v>
      </c>
      <c r="Q28" s="127" t="e">
        <f t="shared" ref="Q28" si="5">+(O28*O28)/P28</f>
        <v>#DIV/0!</v>
      </c>
    </row>
    <row r="29" spans="2:249" ht="26.25" customHeight="1">
      <c r="B29" s="122"/>
      <c r="C29" s="136"/>
      <c r="D29" s="63" t="s">
        <v>2</v>
      </c>
      <c r="E29" s="122"/>
      <c r="F29" s="85">
        <v>0</v>
      </c>
      <c r="G29" s="76" t="s">
        <v>40</v>
      </c>
      <c r="H29" s="64">
        <f t="shared" si="0"/>
        <v>0</v>
      </c>
      <c r="I29" s="64"/>
      <c r="J29" s="76"/>
      <c r="K29" s="79"/>
      <c r="L29" s="76"/>
      <c r="M29" s="66">
        <v>45658</v>
      </c>
      <c r="N29" s="66">
        <v>46022</v>
      </c>
      <c r="O29" s="126"/>
      <c r="P29" s="126"/>
      <c r="Q29" s="127"/>
    </row>
    <row r="30" spans="2:249">
      <c r="B30" s="128"/>
      <c r="C30" s="129" t="s">
        <v>7</v>
      </c>
      <c r="D30" s="63" t="s">
        <v>3</v>
      </c>
      <c r="E30" s="122"/>
      <c r="F30" s="80"/>
      <c r="G30" s="76" t="s">
        <v>3</v>
      </c>
      <c r="H30" s="75">
        <f>H18+H20+H22+H24+H26+H28</f>
        <v>452748123900</v>
      </c>
      <c r="I30" s="64"/>
      <c r="J30" s="76"/>
      <c r="K30" s="76"/>
      <c r="L30" s="76"/>
      <c r="M30" s="66">
        <v>45658</v>
      </c>
      <c r="N30" s="66">
        <v>46022</v>
      </c>
      <c r="O30" s="126" t="e">
        <f>+F31/F30</f>
        <v>#DIV/0!</v>
      </c>
      <c r="P30" s="126">
        <f>+H31/H30</f>
        <v>0</v>
      </c>
      <c r="Q30" s="127" t="e">
        <f t="shared" ref="Q30" si="6">+(O30*O30)/P30</f>
        <v>#DIV/0!</v>
      </c>
    </row>
    <row r="31" spans="2:249">
      <c r="B31" s="128"/>
      <c r="C31" s="129"/>
      <c r="D31" s="63" t="s">
        <v>2</v>
      </c>
      <c r="E31" s="122"/>
      <c r="F31" s="80"/>
      <c r="G31" s="76" t="s">
        <v>40</v>
      </c>
      <c r="H31" s="79">
        <f>H19+H21+H23+H25+H27+H29</f>
        <v>0</v>
      </c>
      <c r="I31" s="76"/>
      <c r="J31" s="76"/>
      <c r="K31" s="79"/>
      <c r="L31" s="76"/>
      <c r="M31" s="66">
        <v>45658</v>
      </c>
      <c r="N31" s="66">
        <v>46022</v>
      </c>
      <c r="O31" s="126"/>
      <c r="P31" s="126"/>
      <c r="Q31" s="127"/>
    </row>
    <row r="32" spans="2:249">
      <c r="D32" s="19"/>
      <c r="H32" s="18"/>
      <c r="I32" s="15"/>
      <c r="J32" s="17"/>
      <c r="K32" s="17"/>
      <c r="L32" s="17"/>
      <c r="M32" s="16"/>
      <c r="N32" s="16"/>
      <c r="O32" s="15"/>
      <c r="P32" s="13"/>
      <c r="Q32" s="14"/>
    </row>
    <row r="33" spans="2:51" ht="15.75">
      <c r="B33" s="130" t="s">
        <v>42</v>
      </c>
      <c r="C33" s="130"/>
      <c r="D33" s="132" t="s">
        <v>6</v>
      </c>
      <c r="E33" s="132"/>
      <c r="F33" s="132"/>
      <c r="G33" s="132"/>
      <c r="H33" s="132"/>
      <c r="I33" s="132"/>
      <c r="J33" s="54" t="s">
        <v>43</v>
      </c>
      <c r="K33" s="132" t="s">
        <v>44</v>
      </c>
      <c r="L33" s="132"/>
      <c r="M33" s="133" t="s">
        <v>5</v>
      </c>
      <c r="N33" s="134"/>
      <c r="O33" s="134"/>
      <c r="P33" s="134"/>
      <c r="Q33" s="134"/>
    </row>
    <row r="34" spans="2:51" ht="26.25" customHeight="1">
      <c r="B34" s="101" t="s">
        <v>91</v>
      </c>
      <c r="C34" s="103"/>
      <c r="D34" s="114" t="s">
        <v>95</v>
      </c>
      <c r="E34" s="115"/>
      <c r="F34" s="115"/>
      <c r="G34" s="115"/>
      <c r="H34" s="115"/>
      <c r="I34" s="116"/>
      <c r="J34" s="120" t="s">
        <v>66</v>
      </c>
      <c r="K34" s="12" t="s">
        <v>3</v>
      </c>
      <c r="L34" s="57">
        <v>0</v>
      </c>
      <c r="M34" s="123" t="s">
        <v>147</v>
      </c>
      <c r="N34" s="123"/>
      <c r="O34" s="123"/>
      <c r="P34" s="123"/>
      <c r="Q34" s="123"/>
    </row>
    <row r="35" spans="2:51" ht="18" customHeight="1">
      <c r="B35" s="104"/>
      <c r="C35" s="106"/>
      <c r="D35" s="117"/>
      <c r="E35" s="118"/>
      <c r="F35" s="118"/>
      <c r="G35" s="118"/>
      <c r="H35" s="118"/>
      <c r="I35" s="119"/>
      <c r="J35" s="120"/>
      <c r="K35" s="12" t="s">
        <v>2</v>
      </c>
      <c r="L35" s="57">
        <v>0</v>
      </c>
      <c r="M35" s="124" t="s">
        <v>0</v>
      </c>
      <c r="N35" s="124"/>
      <c r="O35" s="124"/>
      <c r="P35" s="124"/>
      <c r="Q35" s="124"/>
    </row>
    <row r="36" spans="2:51" ht="18.75" customHeight="1">
      <c r="B36" s="110" t="s">
        <v>92</v>
      </c>
      <c r="C36" s="111"/>
      <c r="D36" s="114" t="s">
        <v>94</v>
      </c>
      <c r="E36" s="115"/>
      <c r="F36" s="115"/>
      <c r="G36" s="115"/>
      <c r="H36" s="115"/>
      <c r="I36" s="116"/>
      <c r="J36" s="120" t="s">
        <v>66</v>
      </c>
      <c r="K36" s="12" t="s">
        <v>3</v>
      </c>
      <c r="L36" s="57">
        <v>0</v>
      </c>
      <c r="M36" s="107" t="s">
        <v>149</v>
      </c>
      <c r="N36" s="107"/>
      <c r="O36" s="107"/>
      <c r="P36" s="107"/>
      <c r="Q36" s="107"/>
    </row>
    <row r="37" spans="2:51" ht="14.25" customHeight="1">
      <c r="B37" s="112"/>
      <c r="C37" s="113"/>
      <c r="D37" s="117"/>
      <c r="E37" s="118"/>
      <c r="F37" s="118"/>
      <c r="G37" s="118"/>
      <c r="H37" s="118"/>
      <c r="I37" s="119"/>
      <c r="J37" s="120"/>
      <c r="K37" s="12" t="s">
        <v>2</v>
      </c>
      <c r="L37" s="57">
        <v>0</v>
      </c>
      <c r="M37" s="108" t="s">
        <v>4</v>
      </c>
      <c r="N37" s="108"/>
      <c r="O37" s="108"/>
      <c r="P37" s="108"/>
      <c r="Q37" s="108"/>
    </row>
    <row r="38" spans="2:51" ht="16.5">
      <c r="B38" s="110" t="s">
        <v>92</v>
      </c>
      <c r="C38" s="111"/>
      <c r="D38" s="114" t="s">
        <v>93</v>
      </c>
      <c r="E38" s="115"/>
      <c r="F38" s="115"/>
      <c r="G38" s="115"/>
      <c r="H38" s="115"/>
      <c r="I38" s="116"/>
      <c r="J38" s="211" t="s">
        <v>31</v>
      </c>
      <c r="K38" s="12" t="s">
        <v>3</v>
      </c>
      <c r="L38" s="57">
        <v>0</v>
      </c>
      <c r="M38" s="109" t="s">
        <v>150</v>
      </c>
      <c r="N38" s="109"/>
      <c r="O38" s="109"/>
      <c r="P38" s="109"/>
      <c r="Q38" s="109"/>
    </row>
    <row r="39" spans="2:51" ht="15.75">
      <c r="B39" s="112"/>
      <c r="C39" s="113"/>
      <c r="D39" s="117"/>
      <c r="E39" s="118"/>
      <c r="F39" s="118"/>
      <c r="G39" s="118"/>
      <c r="H39" s="118"/>
      <c r="I39" s="119"/>
      <c r="J39" s="211"/>
      <c r="K39" s="12" t="s">
        <v>2</v>
      </c>
      <c r="L39" s="58">
        <v>0</v>
      </c>
      <c r="M39" s="108" t="s">
        <v>4</v>
      </c>
      <c r="N39" s="108"/>
      <c r="O39" s="108"/>
      <c r="P39" s="108"/>
      <c r="Q39" s="108"/>
    </row>
    <row r="40" spans="2:51" ht="15" customHeight="1">
      <c r="B40" s="101" t="s">
        <v>191</v>
      </c>
      <c r="C40" s="102"/>
      <c r="D40" s="102"/>
      <c r="E40" s="102"/>
      <c r="F40" s="102"/>
      <c r="G40" s="102"/>
      <c r="H40" s="102"/>
      <c r="I40" s="102"/>
      <c r="J40" s="102"/>
      <c r="K40" s="102"/>
      <c r="L40" s="103"/>
      <c r="M40" s="210"/>
      <c r="N40" s="210"/>
      <c r="O40" s="210"/>
      <c r="P40" s="210"/>
      <c r="Q40" s="210"/>
    </row>
    <row r="41" spans="2:51" ht="29.25" customHeight="1">
      <c r="B41" s="104"/>
      <c r="C41" s="105"/>
      <c r="D41" s="105"/>
      <c r="E41" s="105"/>
      <c r="F41" s="105"/>
      <c r="G41" s="105"/>
      <c r="H41" s="105"/>
      <c r="I41" s="105"/>
      <c r="J41" s="105"/>
      <c r="K41" s="105"/>
      <c r="L41" s="106"/>
      <c r="M41" s="210"/>
      <c r="N41" s="210"/>
      <c r="O41" s="210"/>
      <c r="P41" s="210"/>
      <c r="Q41" s="210"/>
    </row>
    <row r="42" spans="2:51">
      <c r="M42" s="11"/>
      <c r="N42" s="11"/>
    </row>
    <row r="43" spans="2:51" ht="15.75">
      <c r="R43"/>
      <c r="S43"/>
      <c r="T43"/>
      <c r="U43"/>
      <c r="V43"/>
      <c r="W43"/>
      <c r="X43"/>
      <c r="Y43"/>
      <c r="Z43"/>
      <c r="AA43"/>
      <c r="AB43"/>
      <c r="AC43"/>
      <c r="AD43"/>
      <c r="AE43"/>
      <c r="AF43"/>
      <c r="AG43"/>
      <c r="AH43"/>
      <c r="AI43"/>
      <c r="AJ43"/>
      <c r="AK43"/>
      <c r="AL43"/>
      <c r="AM43"/>
      <c r="AN43"/>
      <c r="AO43"/>
      <c r="AP43"/>
      <c r="AQ43"/>
      <c r="AR43"/>
      <c r="AS43"/>
      <c r="AT43"/>
      <c r="AU43"/>
      <c r="AV43"/>
      <c r="AW43"/>
      <c r="AX43"/>
      <c r="AY43"/>
    </row>
    <row r="44" spans="2:51" ht="15.75">
      <c r="R44"/>
      <c r="S44"/>
      <c r="T44"/>
      <c r="U44"/>
      <c r="V44"/>
      <c r="W44"/>
      <c r="X44"/>
      <c r="Y44"/>
      <c r="Z44"/>
      <c r="AA44"/>
      <c r="AB44"/>
      <c r="AC44"/>
      <c r="AD44"/>
      <c r="AE44"/>
      <c r="AF44"/>
      <c r="AG44"/>
      <c r="AH44"/>
      <c r="AI44"/>
      <c r="AJ44"/>
      <c r="AK44"/>
      <c r="AL44"/>
      <c r="AM44"/>
      <c r="AN44"/>
      <c r="AO44"/>
      <c r="AP44"/>
      <c r="AQ44"/>
      <c r="AR44"/>
      <c r="AS44"/>
      <c r="AT44"/>
      <c r="AU44"/>
      <c r="AV44"/>
      <c r="AW44"/>
      <c r="AX44"/>
      <c r="AY44"/>
    </row>
    <row r="45" spans="2:51" ht="15.75">
      <c r="R45"/>
      <c r="S45"/>
      <c r="T45"/>
      <c r="U45"/>
      <c r="V45"/>
      <c r="W45"/>
      <c r="X45"/>
      <c r="Y45"/>
      <c r="Z45"/>
      <c r="AA45"/>
      <c r="AB45"/>
      <c r="AC45"/>
      <c r="AD45"/>
      <c r="AE45"/>
      <c r="AF45"/>
      <c r="AG45"/>
      <c r="AH45"/>
      <c r="AI45"/>
      <c r="AJ45"/>
      <c r="AK45"/>
      <c r="AL45"/>
      <c r="AM45"/>
      <c r="AN45"/>
      <c r="AO45"/>
      <c r="AP45"/>
      <c r="AQ45"/>
      <c r="AR45"/>
      <c r="AS45"/>
      <c r="AT45"/>
      <c r="AU45"/>
      <c r="AV45"/>
      <c r="AW45"/>
      <c r="AX45"/>
      <c r="AY45"/>
    </row>
    <row r="46" spans="2:51" ht="15.75">
      <c r="R46"/>
      <c r="S46"/>
      <c r="T46"/>
      <c r="U46"/>
      <c r="V46"/>
      <c r="W46"/>
      <c r="X46"/>
      <c r="Y46"/>
      <c r="Z46"/>
      <c r="AA46"/>
      <c r="AB46"/>
      <c r="AC46"/>
      <c r="AD46"/>
      <c r="AE46"/>
      <c r="AF46"/>
      <c r="AG46"/>
      <c r="AH46"/>
      <c r="AI46"/>
      <c r="AJ46"/>
      <c r="AK46"/>
      <c r="AL46"/>
      <c r="AM46"/>
      <c r="AN46"/>
      <c r="AO46"/>
      <c r="AP46"/>
      <c r="AQ46"/>
      <c r="AR46"/>
      <c r="AS46"/>
      <c r="AT46"/>
      <c r="AU46"/>
      <c r="AV46"/>
      <c r="AW46"/>
      <c r="AX46"/>
      <c r="AY46"/>
    </row>
    <row r="47" spans="2:51" ht="15.75">
      <c r="R47"/>
      <c r="S47"/>
      <c r="T47"/>
      <c r="U47"/>
      <c r="V47"/>
      <c r="W47"/>
      <c r="X47"/>
      <c r="Y47"/>
      <c r="Z47"/>
      <c r="AA47"/>
      <c r="AB47"/>
      <c r="AC47"/>
      <c r="AD47"/>
      <c r="AE47"/>
      <c r="AF47"/>
      <c r="AG47"/>
      <c r="AH47"/>
      <c r="AI47"/>
      <c r="AJ47"/>
      <c r="AK47"/>
      <c r="AL47"/>
      <c r="AM47"/>
      <c r="AN47"/>
      <c r="AO47"/>
      <c r="AP47"/>
      <c r="AQ47"/>
      <c r="AR47"/>
      <c r="AS47"/>
      <c r="AT47"/>
      <c r="AU47"/>
      <c r="AV47"/>
      <c r="AW47"/>
      <c r="AX47"/>
      <c r="AY47"/>
    </row>
    <row r="48" spans="2:51" ht="15.75">
      <c r="R48"/>
      <c r="S48"/>
      <c r="T48"/>
      <c r="U48"/>
      <c r="V48"/>
      <c r="W48"/>
      <c r="X48"/>
      <c r="Y48"/>
      <c r="Z48"/>
      <c r="AA48"/>
      <c r="AB48"/>
      <c r="AC48"/>
      <c r="AD48"/>
      <c r="AE48"/>
      <c r="AF48"/>
      <c r="AG48"/>
      <c r="AH48"/>
      <c r="AI48"/>
      <c r="AJ48"/>
      <c r="AK48"/>
      <c r="AL48"/>
      <c r="AM48"/>
      <c r="AN48"/>
      <c r="AO48"/>
      <c r="AP48"/>
      <c r="AQ48"/>
      <c r="AR48"/>
      <c r="AS48"/>
      <c r="AT48"/>
      <c r="AU48"/>
      <c r="AV48"/>
      <c r="AW48"/>
      <c r="AX48"/>
      <c r="AY48"/>
    </row>
    <row r="49" spans="18:51" ht="15.75">
      <c r="R49"/>
      <c r="S49"/>
      <c r="T49"/>
      <c r="U49"/>
      <c r="V49"/>
      <c r="W49"/>
      <c r="X49"/>
      <c r="Y49"/>
      <c r="Z49"/>
      <c r="AA49"/>
      <c r="AB49"/>
      <c r="AC49"/>
      <c r="AD49"/>
      <c r="AE49"/>
      <c r="AF49"/>
      <c r="AG49"/>
      <c r="AH49"/>
      <c r="AI49"/>
      <c r="AJ49"/>
      <c r="AK49"/>
      <c r="AL49"/>
      <c r="AM49"/>
      <c r="AN49"/>
      <c r="AO49"/>
      <c r="AP49"/>
      <c r="AQ49"/>
      <c r="AR49"/>
      <c r="AS49"/>
      <c r="AT49"/>
      <c r="AU49"/>
      <c r="AV49"/>
      <c r="AW49"/>
      <c r="AX49"/>
      <c r="AY49"/>
    </row>
    <row r="50" spans="18:51" ht="15.75">
      <c r="R50"/>
      <c r="S50"/>
      <c r="T50"/>
      <c r="U50"/>
      <c r="V50"/>
      <c r="W50"/>
      <c r="X50"/>
      <c r="Y50"/>
      <c r="Z50"/>
      <c r="AA50"/>
      <c r="AB50"/>
      <c r="AC50"/>
      <c r="AD50"/>
      <c r="AE50"/>
      <c r="AF50"/>
      <c r="AG50"/>
      <c r="AH50"/>
      <c r="AI50"/>
      <c r="AJ50"/>
      <c r="AK50"/>
      <c r="AL50"/>
      <c r="AM50"/>
      <c r="AN50"/>
      <c r="AO50"/>
      <c r="AP50"/>
      <c r="AQ50"/>
      <c r="AR50"/>
      <c r="AS50"/>
      <c r="AT50"/>
      <c r="AU50"/>
      <c r="AV50"/>
      <c r="AW50"/>
      <c r="AX50"/>
      <c r="AY50"/>
    </row>
    <row r="51" spans="18:51" ht="15.75">
      <c r="R51"/>
      <c r="S51"/>
      <c r="T51"/>
      <c r="U51"/>
      <c r="V51"/>
      <c r="W51"/>
      <c r="X51"/>
      <c r="Y51"/>
      <c r="Z51"/>
      <c r="AA51"/>
      <c r="AB51"/>
      <c r="AC51"/>
      <c r="AD51"/>
      <c r="AE51"/>
      <c r="AF51"/>
      <c r="AG51"/>
      <c r="AH51"/>
      <c r="AI51"/>
      <c r="AJ51"/>
      <c r="AK51"/>
      <c r="AL51"/>
      <c r="AM51"/>
      <c r="AN51"/>
      <c r="AO51"/>
      <c r="AP51"/>
      <c r="AQ51"/>
      <c r="AR51"/>
      <c r="AS51"/>
      <c r="AT51"/>
      <c r="AU51"/>
      <c r="AV51"/>
      <c r="AW51"/>
      <c r="AX51"/>
      <c r="AY51"/>
    </row>
    <row r="52" spans="18:51" ht="15.75">
      <c r="R52"/>
      <c r="S52"/>
      <c r="T52"/>
      <c r="U52"/>
      <c r="V52"/>
      <c r="W52"/>
      <c r="X52"/>
      <c r="Y52"/>
      <c r="Z52"/>
      <c r="AA52"/>
      <c r="AB52"/>
      <c r="AC52"/>
      <c r="AD52"/>
      <c r="AE52"/>
      <c r="AF52"/>
      <c r="AG52"/>
      <c r="AH52"/>
      <c r="AI52"/>
      <c r="AJ52"/>
      <c r="AK52"/>
      <c r="AL52"/>
      <c r="AM52"/>
      <c r="AN52"/>
      <c r="AO52"/>
      <c r="AP52"/>
      <c r="AQ52"/>
      <c r="AR52"/>
      <c r="AS52"/>
      <c r="AT52"/>
      <c r="AU52"/>
      <c r="AV52"/>
      <c r="AW52"/>
      <c r="AX52"/>
      <c r="AY52"/>
    </row>
    <row r="53" spans="18:51" ht="15.75">
      <c r="R53"/>
      <c r="S53"/>
      <c r="T53"/>
      <c r="U53"/>
      <c r="V53"/>
      <c r="W53"/>
      <c r="X53"/>
      <c r="Y53"/>
      <c r="Z53"/>
      <c r="AA53"/>
      <c r="AB53"/>
      <c r="AC53"/>
      <c r="AD53"/>
      <c r="AE53"/>
      <c r="AF53"/>
      <c r="AG53"/>
      <c r="AH53"/>
      <c r="AI53"/>
      <c r="AJ53"/>
      <c r="AK53"/>
      <c r="AL53"/>
      <c r="AM53"/>
      <c r="AN53"/>
      <c r="AO53"/>
      <c r="AP53"/>
      <c r="AQ53"/>
      <c r="AR53"/>
      <c r="AS53"/>
      <c r="AT53"/>
      <c r="AU53"/>
      <c r="AV53"/>
      <c r="AW53"/>
      <c r="AX53"/>
      <c r="AY53"/>
    </row>
    <row r="54" spans="18:51" ht="15.75">
      <c r="R54"/>
      <c r="S54"/>
      <c r="T54"/>
      <c r="U54"/>
      <c r="V54"/>
      <c r="W54"/>
      <c r="X54"/>
      <c r="Y54"/>
      <c r="Z54"/>
      <c r="AA54"/>
      <c r="AB54"/>
      <c r="AC54"/>
      <c r="AD54"/>
      <c r="AE54"/>
      <c r="AF54"/>
      <c r="AG54"/>
      <c r="AH54"/>
      <c r="AI54"/>
      <c r="AJ54"/>
      <c r="AK54"/>
      <c r="AL54"/>
      <c r="AM54"/>
      <c r="AN54"/>
      <c r="AO54"/>
      <c r="AP54"/>
      <c r="AQ54"/>
      <c r="AR54"/>
      <c r="AS54"/>
      <c r="AT54"/>
      <c r="AU54"/>
      <c r="AV54"/>
      <c r="AW54"/>
      <c r="AX54"/>
      <c r="AY54"/>
    </row>
    <row r="55" spans="18:51" ht="15.75">
      <c r="R55"/>
      <c r="S55"/>
      <c r="T55"/>
      <c r="U55"/>
      <c r="V55"/>
      <c r="W55"/>
      <c r="X55"/>
      <c r="Y55"/>
      <c r="Z55"/>
      <c r="AA55"/>
      <c r="AB55"/>
      <c r="AC55"/>
      <c r="AD55"/>
      <c r="AE55"/>
      <c r="AF55"/>
      <c r="AG55"/>
      <c r="AH55"/>
      <c r="AI55"/>
      <c r="AJ55"/>
      <c r="AK55"/>
      <c r="AL55"/>
      <c r="AM55"/>
      <c r="AN55"/>
      <c r="AO55"/>
      <c r="AP55"/>
      <c r="AQ55"/>
      <c r="AR55"/>
      <c r="AS55"/>
      <c r="AT55"/>
      <c r="AU55"/>
      <c r="AV55"/>
      <c r="AW55"/>
      <c r="AX55"/>
      <c r="AY55"/>
    </row>
    <row r="56" spans="18:51" ht="15.75">
      <c r="R56"/>
      <c r="S56"/>
      <c r="T56"/>
      <c r="U56"/>
      <c r="V56"/>
      <c r="W56"/>
      <c r="X56"/>
      <c r="Y56"/>
      <c r="Z56"/>
      <c r="AA56"/>
      <c r="AB56"/>
      <c r="AC56"/>
      <c r="AD56"/>
      <c r="AE56"/>
      <c r="AF56"/>
      <c r="AG56"/>
      <c r="AH56"/>
      <c r="AI56"/>
      <c r="AJ56"/>
      <c r="AK56"/>
      <c r="AL56"/>
      <c r="AM56"/>
      <c r="AN56"/>
      <c r="AO56"/>
      <c r="AP56"/>
      <c r="AQ56"/>
      <c r="AR56"/>
      <c r="AS56"/>
      <c r="AT56"/>
      <c r="AU56"/>
      <c r="AV56"/>
      <c r="AW56"/>
      <c r="AX56"/>
      <c r="AY56"/>
    </row>
    <row r="57" spans="18:51" ht="15.75">
      <c r="R57"/>
      <c r="S57"/>
      <c r="T57"/>
      <c r="U57"/>
      <c r="V57"/>
      <c r="W57"/>
      <c r="X57"/>
      <c r="Y57"/>
      <c r="Z57"/>
      <c r="AA57"/>
      <c r="AB57"/>
      <c r="AC57"/>
      <c r="AD57"/>
      <c r="AE57"/>
      <c r="AF57"/>
      <c r="AG57"/>
      <c r="AH57"/>
      <c r="AI57"/>
      <c r="AJ57"/>
      <c r="AK57"/>
      <c r="AL57"/>
      <c r="AM57"/>
      <c r="AN57"/>
      <c r="AO57"/>
      <c r="AP57"/>
      <c r="AQ57"/>
      <c r="AR57"/>
      <c r="AS57"/>
      <c r="AT57"/>
      <c r="AU57"/>
      <c r="AV57"/>
      <c r="AW57"/>
      <c r="AX57"/>
      <c r="AY57"/>
    </row>
    <row r="58" spans="18:51" ht="15.75">
      <c r="R58"/>
      <c r="S58"/>
      <c r="T58"/>
      <c r="U58"/>
      <c r="V58"/>
      <c r="W58"/>
      <c r="X58"/>
      <c r="Y58"/>
      <c r="Z58"/>
      <c r="AA58"/>
      <c r="AB58"/>
      <c r="AC58"/>
      <c r="AD58"/>
      <c r="AE58"/>
      <c r="AF58"/>
      <c r="AG58"/>
      <c r="AH58"/>
      <c r="AI58"/>
      <c r="AJ58"/>
      <c r="AK58"/>
      <c r="AL58"/>
      <c r="AM58"/>
      <c r="AN58"/>
      <c r="AO58"/>
      <c r="AP58"/>
      <c r="AQ58"/>
      <c r="AR58"/>
      <c r="AS58"/>
      <c r="AT58"/>
      <c r="AU58"/>
      <c r="AV58"/>
      <c r="AW58"/>
      <c r="AX58"/>
      <c r="AY58"/>
    </row>
    <row r="59" spans="18:51" ht="15.75">
      <c r="R59"/>
      <c r="S59"/>
      <c r="T59"/>
      <c r="U59"/>
      <c r="V59"/>
      <c r="W59"/>
      <c r="X59"/>
      <c r="Y59"/>
      <c r="Z59"/>
      <c r="AA59"/>
      <c r="AB59"/>
      <c r="AC59"/>
      <c r="AD59"/>
      <c r="AE59"/>
      <c r="AF59"/>
      <c r="AG59"/>
      <c r="AH59"/>
      <c r="AI59"/>
      <c r="AJ59"/>
      <c r="AK59"/>
      <c r="AL59"/>
      <c r="AM59"/>
      <c r="AN59"/>
      <c r="AO59"/>
      <c r="AP59"/>
      <c r="AQ59"/>
      <c r="AR59"/>
      <c r="AS59"/>
      <c r="AT59"/>
      <c r="AU59"/>
      <c r="AV59"/>
      <c r="AW59"/>
      <c r="AX59"/>
      <c r="AY59"/>
    </row>
    <row r="60" spans="18:51" ht="15.75">
      <c r="R60"/>
      <c r="S60"/>
      <c r="T60"/>
      <c r="U60"/>
      <c r="V60"/>
      <c r="W60"/>
      <c r="X60"/>
      <c r="Y60"/>
      <c r="Z60"/>
      <c r="AA60"/>
      <c r="AB60"/>
      <c r="AC60"/>
      <c r="AD60"/>
      <c r="AE60"/>
      <c r="AF60"/>
      <c r="AG60"/>
      <c r="AH60"/>
      <c r="AI60"/>
      <c r="AJ60"/>
      <c r="AK60"/>
      <c r="AL60"/>
      <c r="AM60"/>
      <c r="AN60"/>
      <c r="AO60"/>
      <c r="AP60"/>
      <c r="AQ60"/>
      <c r="AR60"/>
      <c r="AS60"/>
      <c r="AT60"/>
      <c r="AU60"/>
      <c r="AV60"/>
      <c r="AW60"/>
      <c r="AX60"/>
      <c r="AY60"/>
    </row>
    <row r="61" spans="18:51" ht="15.75">
      <c r="R61"/>
      <c r="S61"/>
      <c r="T61"/>
      <c r="U61"/>
      <c r="V61"/>
      <c r="W61"/>
      <c r="X61"/>
      <c r="Y61"/>
      <c r="Z61"/>
      <c r="AA61"/>
      <c r="AB61"/>
      <c r="AC61"/>
      <c r="AD61"/>
      <c r="AE61"/>
      <c r="AF61"/>
      <c r="AG61"/>
      <c r="AH61"/>
      <c r="AI61"/>
      <c r="AJ61"/>
      <c r="AK61"/>
      <c r="AL61"/>
      <c r="AM61"/>
      <c r="AN61"/>
      <c r="AO61"/>
      <c r="AP61"/>
      <c r="AQ61"/>
      <c r="AR61"/>
      <c r="AS61"/>
      <c r="AT61"/>
      <c r="AU61"/>
      <c r="AV61"/>
      <c r="AW61"/>
      <c r="AX61"/>
      <c r="AY61"/>
    </row>
    <row r="62" spans="18:51" ht="15.75">
      <c r="R62"/>
      <c r="S62"/>
      <c r="T62"/>
      <c r="U62"/>
      <c r="V62"/>
      <c r="W62"/>
      <c r="X62"/>
      <c r="Y62"/>
      <c r="Z62"/>
      <c r="AA62"/>
      <c r="AB62"/>
      <c r="AC62"/>
      <c r="AD62"/>
      <c r="AE62"/>
      <c r="AF62"/>
      <c r="AG62"/>
      <c r="AH62"/>
      <c r="AI62"/>
      <c r="AJ62"/>
      <c r="AK62"/>
      <c r="AL62"/>
      <c r="AM62"/>
      <c r="AN62"/>
      <c r="AO62"/>
      <c r="AP62"/>
      <c r="AQ62"/>
      <c r="AR62"/>
      <c r="AS62"/>
      <c r="AT62"/>
      <c r="AU62"/>
      <c r="AV62"/>
      <c r="AW62"/>
      <c r="AX62"/>
      <c r="AY62"/>
    </row>
    <row r="63" spans="18:51" ht="15.75">
      <c r="R63"/>
      <c r="S63"/>
      <c r="T63"/>
      <c r="U63"/>
      <c r="V63"/>
      <c r="W63"/>
      <c r="X63"/>
      <c r="Y63"/>
      <c r="Z63"/>
      <c r="AA63"/>
      <c r="AB63"/>
      <c r="AC63"/>
      <c r="AD63"/>
      <c r="AE63"/>
      <c r="AF63"/>
      <c r="AG63"/>
      <c r="AH63"/>
      <c r="AI63"/>
      <c r="AJ63"/>
      <c r="AK63"/>
      <c r="AL63"/>
      <c r="AM63"/>
      <c r="AN63"/>
      <c r="AO63"/>
      <c r="AP63"/>
      <c r="AQ63"/>
      <c r="AR63"/>
      <c r="AS63"/>
      <c r="AT63"/>
      <c r="AU63"/>
      <c r="AV63"/>
      <c r="AW63"/>
      <c r="AX63"/>
      <c r="AY63"/>
    </row>
    <row r="64" spans="18:51" ht="15.75">
      <c r="R64"/>
      <c r="S64"/>
      <c r="T64"/>
      <c r="U64"/>
      <c r="V64"/>
      <c r="W64"/>
      <c r="X64"/>
      <c r="Y64"/>
      <c r="Z64"/>
      <c r="AA64"/>
      <c r="AB64"/>
      <c r="AC64"/>
      <c r="AD64"/>
      <c r="AE64"/>
      <c r="AF64"/>
      <c r="AG64"/>
      <c r="AH64"/>
      <c r="AI64"/>
      <c r="AJ64"/>
      <c r="AK64"/>
      <c r="AL64"/>
      <c r="AM64"/>
      <c r="AN64"/>
      <c r="AO64"/>
      <c r="AP64"/>
      <c r="AQ64"/>
      <c r="AR64"/>
      <c r="AS64"/>
      <c r="AT64"/>
      <c r="AU64"/>
      <c r="AV64"/>
      <c r="AW64"/>
      <c r="AX64"/>
      <c r="AY64"/>
    </row>
    <row r="65" spans="18:51" ht="15.75">
      <c r="R65"/>
      <c r="S65"/>
      <c r="T65"/>
      <c r="U65"/>
      <c r="V65"/>
      <c r="W65"/>
      <c r="X65"/>
      <c r="Y65"/>
      <c r="Z65"/>
      <c r="AA65"/>
      <c r="AB65"/>
      <c r="AC65"/>
      <c r="AD65"/>
      <c r="AE65"/>
      <c r="AF65"/>
      <c r="AG65"/>
      <c r="AH65"/>
      <c r="AI65"/>
      <c r="AJ65"/>
      <c r="AK65"/>
      <c r="AL65"/>
      <c r="AM65"/>
      <c r="AN65"/>
      <c r="AO65"/>
      <c r="AP65"/>
      <c r="AQ65"/>
      <c r="AR65"/>
      <c r="AS65"/>
      <c r="AT65"/>
      <c r="AU65"/>
      <c r="AV65"/>
      <c r="AW65"/>
      <c r="AX65"/>
      <c r="AY65"/>
    </row>
    <row r="66" spans="18:51" ht="15.75">
      <c r="R66"/>
      <c r="S66"/>
      <c r="T66"/>
      <c r="U66"/>
      <c r="V66"/>
      <c r="W66"/>
      <c r="X66"/>
      <c r="Y66"/>
      <c r="Z66"/>
      <c r="AA66"/>
      <c r="AB66"/>
      <c r="AC66"/>
      <c r="AD66"/>
      <c r="AE66"/>
      <c r="AF66"/>
      <c r="AG66"/>
      <c r="AH66"/>
      <c r="AI66"/>
      <c r="AJ66"/>
      <c r="AK66"/>
      <c r="AL66"/>
      <c r="AM66"/>
      <c r="AN66"/>
      <c r="AO66"/>
      <c r="AP66"/>
      <c r="AQ66"/>
      <c r="AR66"/>
      <c r="AS66"/>
      <c r="AT66"/>
      <c r="AU66"/>
      <c r="AV66"/>
      <c r="AW66"/>
      <c r="AX66"/>
      <c r="AY66"/>
    </row>
    <row r="67" spans="18:51" ht="15.75">
      <c r="R67"/>
      <c r="S67"/>
      <c r="T67"/>
      <c r="U67"/>
      <c r="V67"/>
      <c r="W67"/>
      <c r="X67"/>
      <c r="Y67"/>
      <c r="Z67"/>
      <c r="AA67"/>
      <c r="AB67"/>
      <c r="AC67"/>
      <c r="AD67"/>
      <c r="AE67"/>
      <c r="AF67"/>
      <c r="AG67"/>
      <c r="AH67"/>
      <c r="AI67"/>
      <c r="AJ67"/>
      <c r="AK67"/>
      <c r="AL67"/>
      <c r="AM67"/>
      <c r="AN67"/>
      <c r="AO67"/>
      <c r="AP67"/>
      <c r="AQ67"/>
      <c r="AR67"/>
      <c r="AS67"/>
      <c r="AT67"/>
      <c r="AU67"/>
      <c r="AV67"/>
      <c r="AW67"/>
      <c r="AX67"/>
      <c r="AY67"/>
    </row>
    <row r="68" spans="18:51" ht="15.75">
      <c r="R68"/>
      <c r="S68"/>
      <c r="T68"/>
      <c r="U68"/>
      <c r="V68"/>
      <c r="W68"/>
      <c r="X68"/>
      <c r="Y68"/>
      <c r="Z68"/>
      <c r="AA68"/>
      <c r="AB68"/>
      <c r="AC68"/>
      <c r="AD68"/>
      <c r="AE68"/>
      <c r="AF68"/>
      <c r="AG68"/>
      <c r="AH68"/>
      <c r="AI68"/>
      <c r="AJ68"/>
      <c r="AK68"/>
      <c r="AL68"/>
      <c r="AM68"/>
      <c r="AN68"/>
      <c r="AO68"/>
      <c r="AP68"/>
      <c r="AQ68"/>
      <c r="AR68"/>
      <c r="AS68"/>
      <c r="AT68"/>
      <c r="AU68"/>
      <c r="AV68"/>
      <c r="AW68"/>
      <c r="AX68"/>
      <c r="AY68"/>
    </row>
    <row r="69" spans="18:51" ht="15.75">
      <c r="R69"/>
      <c r="S69"/>
      <c r="T69"/>
      <c r="U69"/>
      <c r="V69"/>
      <c r="W69"/>
      <c r="X69"/>
      <c r="Y69"/>
      <c r="Z69"/>
      <c r="AA69"/>
      <c r="AB69"/>
      <c r="AC69"/>
      <c r="AD69"/>
      <c r="AE69"/>
      <c r="AF69"/>
      <c r="AG69"/>
      <c r="AH69"/>
      <c r="AI69"/>
      <c r="AJ69"/>
      <c r="AK69"/>
      <c r="AL69"/>
      <c r="AM69"/>
      <c r="AN69"/>
      <c r="AO69"/>
      <c r="AP69"/>
      <c r="AQ69"/>
      <c r="AR69"/>
      <c r="AS69"/>
      <c r="AT69"/>
      <c r="AU69"/>
      <c r="AV69"/>
      <c r="AW69"/>
      <c r="AX69"/>
      <c r="AY69"/>
    </row>
    <row r="70" spans="18:51" ht="15.75">
      <c r="R70"/>
      <c r="S70"/>
      <c r="T70"/>
      <c r="U70"/>
      <c r="V70"/>
      <c r="W70"/>
      <c r="X70"/>
      <c r="Y70"/>
      <c r="Z70"/>
      <c r="AA70"/>
      <c r="AB70"/>
      <c r="AC70"/>
      <c r="AD70"/>
      <c r="AE70"/>
      <c r="AF70"/>
      <c r="AG70"/>
      <c r="AH70"/>
      <c r="AI70"/>
      <c r="AJ70"/>
      <c r="AK70"/>
      <c r="AL70"/>
      <c r="AM70"/>
      <c r="AN70"/>
      <c r="AO70"/>
      <c r="AP70"/>
      <c r="AQ70"/>
      <c r="AR70"/>
      <c r="AS70"/>
      <c r="AT70"/>
      <c r="AU70"/>
      <c r="AV70"/>
      <c r="AW70"/>
      <c r="AX70"/>
      <c r="AY70"/>
    </row>
    <row r="71" spans="18:51" ht="15.75">
      <c r="R71"/>
      <c r="S71"/>
      <c r="T71"/>
      <c r="U71"/>
      <c r="V71"/>
      <c r="W71"/>
      <c r="X71"/>
      <c r="Y71"/>
      <c r="Z71"/>
      <c r="AA71"/>
      <c r="AB71"/>
      <c r="AC71"/>
      <c r="AD71"/>
      <c r="AE71"/>
      <c r="AF71"/>
      <c r="AG71"/>
      <c r="AH71"/>
      <c r="AI71"/>
      <c r="AJ71"/>
      <c r="AK71"/>
      <c r="AL71"/>
      <c r="AM71"/>
      <c r="AN71"/>
      <c r="AO71"/>
      <c r="AP71"/>
      <c r="AQ71"/>
      <c r="AR71"/>
      <c r="AS71"/>
      <c r="AT71"/>
      <c r="AU71"/>
      <c r="AV71"/>
      <c r="AW71"/>
      <c r="AX71"/>
      <c r="AY71"/>
    </row>
    <row r="72" spans="18:51" ht="15.75">
      <c r="R72"/>
      <c r="S72"/>
      <c r="T72"/>
      <c r="U72"/>
      <c r="V72"/>
      <c r="W72"/>
      <c r="X72"/>
      <c r="Y72"/>
      <c r="Z72"/>
      <c r="AA72"/>
      <c r="AB72"/>
      <c r="AC72"/>
      <c r="AD72"/>
      <c r="AE72"/>
      <c r="AF72"/>
      <c r="AG72"/>
      <c r="AH72"/>
      <c r="AI72"/>
      <c r="AJ72"/>
      <c r="AK72"/>
      <c r="AL72"/>
      <c r="AM72"/>
      <c r="AN72"/>
      <c r="AO72"/>
      <c r="AP72"/>
      <c r="AQ72"/>
      <c r="AR72"/>
      <c r="AS72"/>
      <c r="AT72"/>
      <c r="AU72"/>
      <c r="AV72"/>
      <c r="AW72"/>
      <c r="AX72"/>
      <c r="AY72"/>
    </row>
    <row r="73" spans="18:51" ht="15.75">
      <c r="R73"/>
      <c r="S73"/>
      <c r="T73"/>
      <c r="U73"/>
      <c r="V73"/>
      <c r="W73"/>
      <c r="X73"/>
      <c r="Y73"/>
      <c r="Z73"/>
      <c r="AA73"/>
      <c r="AB73"/>
      <c r="AC73"/>
      <c r="AD73"/>
      <c r="AE73"/>
      <c r="AF73"/>
      <c r="AG73"/>
      <c r="AH73"/>
      <c r="AI73"/>
      <c r="AJ73"/>
      <c r="AK73"/>
      <c r="AL73"/>
      <c r="AM73"/>
      <c r="AN73"/>
      <c r="AO73"/>
      <c r="AP73"/>
      <c r="AQ73"/>
      <c r="AR73"/>
      <c r="AS73"/>
      <c r="AT73"/>
      <c r="AU73"/>
      <c r="AV73"/>
      <c r="AW73"/>
      <c r="AX73"/>
      <c r="AY73"/>
    </row>
    <row r="74" spans="18:51" ht="15.75">
      <c r="R74"/>
      <c r="S74"/>
      <c r="T74"/>
      <c r="U74"/>
      <c r="V74"/>
      <c r="W74"/>
      <c r="X74"/>
      <c r="Y74"/>
      <c r="Z74"/>
      <c r="AA74"/>
      <c r="AB74"/>
      <c r="AC74"/>
      <c r="AD74"/>
      <c r="AE74"/>
      <c r="AF74"/>
      <c r="AG74"/>
      <c r="AH74"/>
      <c r="AI74"/>
      <c r="AJ74"/>
      <c r="AK74"/>
      <c r="AL74"/>
      <c r="AM74"/>
      <c r="AN74"/>
      <c r="AO74"/>
      <c r="AP74"/>
      <c r="AQ74"/>
      <c r="AR74"/>
      <c r="AS74"/>
      <c r="AT74"/>
      <c r="AU74"/>
      <c r="AV74"/>
      <c r="AW74"/>
      <c r="AX74"/>
      <c r="AY74"/>
    </row>
    <row r="75" spans="18:51" ht="15.75">
      <c r="R75"/>
      <c r="S75"/>
      <c r="T75"/>
      <c r="U75"/>
      <c r="V75"/>
      <c r="W75"/>
      <c r="X75"/>
      <c r="Y75"/>
      <c r="Z75"/>
      <c r="AA75"/>
      <c r="AB75"/>
      <c r="AC75"/>
      <c r="AD75"/>
      <c r="AE75"/>
      <c r="AF75"/>
      <c r="AG75"/>
      <c r="AH75"/>
      <c r="AI75"/>
      <c r="AJ75"/>
      <c r="AK75"/>
      <c r="AL75"/>
      <c r="AM75"/>
      <c r="AN75"/>
      <c r="AO75"/>
      <c r="AP75"/>
      <c r="AQ75"/>
      <c r="AR75"/>
      <c r="AS75"/>
      <c r="AT75"/>
      <c r="AU75"/>
      <c r="AV75"/>
      <c r="AW75"/>
      <c r="AX75"/>
      <c r="AY75"/>
    </row>
  </sheetData>
  <autoFilter ref="A17:IO31"/>
  <mergeCells count="106">
    <mergeCell ref="B2:C5"/>
    <mergeCell ref="D2:K3"/>
    <mergeCell ref="L2:O2"/>
    <mergeCell ref="P2:Q5"/>
    <mergeCell ref="L3:O3"/>
    <mergeCell ref="D4:K5"/>
    <mergeCell ref="L4:O4"/>
    <mergeCell ref="L5:O5"/>
    <mergeCell ref="S9:V9"/>
    <mergeCell ref="B10:C10"/>
    <mergeCell ref="D10:I10"/>
    <mergeCell ref="N10:P10"/>
    <mergeCell ref="B11:C11"/>
    <mergeCell ref="D11:I11"/>
    <mergeCell ref="N11:P11"/>
    <mergeCell ref="T11:U11"/>
    <mergeCell ref="C6:Q6"/>
    <mergeCell ref="D7:Q7"/>
    <mergeCell ref="D8:Q8"/>
    <mergeCell ref="B9:C9"/>
    <mergeCell ref="D9:I9"/>
    <mergeCell ref="J9:L14"/>
    <mergeCell ref="M9:Q9"/>
    <mergeCell ref="B12:C12"/>
    <mergeCell ref="D12:I12"/>
    <mergeCell ref="N12:P12"/>
    <mergeCell ref="B15:B17"/>
    <mergeCell ref="C15:C17"/>
    <mergeCell ref="D15:D17"/>
    <mergeCell ref="E15:E17"/>
    <mergeCell ref="F15:F17"/>
    <mergeCell ref="G15:G17"/>
    <mergeCell ref="T12:U12"/>
    <mergeCell ref="B13:C13"/>
    <mergeCell ref="D13:I13"/>
    <mergeCell ref="N13:P13"/>
    <mergeCell ref="T13:U13"/>
    <mergeCell ref="N14:P14"/>
    <mergeCell ref="H15:H17"/>
    <mergeCell ref="I15:L16"/>
    <mergeCell ref="M15:N16"/>
    <mergeCell ref="O15:Q15"/>
    <mergeCell ref="O16:O17"/>
    <mergeCell ref="P16:P17"/>
    <mergeCell ref="Q16:Q17"/>
    <mergeCell ref="B14:I14"/>
    <mergeCell ref="C20:C21"/>
    <mergeCell ref="E20:E21"/>
    <mergeCell ref="O20:O21"/>
    <mergeCell ref="P20:P21"/>
    <mergeCell ref="Q20:Q21"/>
    <mergeCell ref="B18:B21"/>
    <mergeCell ref="C18:C19"/>
    <mergeCell ref="E18:E19"/>
    <mergeCell ref="O18:O19"/>
    <mergeCell ref="P18:P19"/>
    <mergeCell ref="Q18:Q19"/>
    <mergeCell ref="Q24:Q25"/>
    <mergeCell ref="B26:B29"/>
    <mergeCell ref="C28:C29"/>
    <mergeCell ref="E28:E29"/>
    <mergeCell ref="O26:O27"/>
    <mergeCell ref="P26:P27"/>
    <mergeCell ref="Q26:Q27"/>
    <mergeCell ref="C26:C27"/>
    <mergeCell ref="E26:E27"/>
    <mergeCell ref="O28:O29"/>
    <mergeCell ref="B22:B25"/>
    <mergeCell ref="C22:C23"/>
    <mergeCell ref="E22:E23"/>
    <mergeCell ref="O22:O23"/>
    <mergeCell ref="P22:P23"/>
    <mergeCell ref="Q22:Q23"/>
    <mergeCell ref="C24:C25"/>
    <mergeCell ref="E24:E25"/>
    <mergeCell ref="O24:O25"/>
    <mergeCell ref="P24:P25"/>
    <mergeCell ref="B33:C33"/>
    <mergeCell ref="D33:I33"/>
    <mergeCell ref="K33:L33"/>
    <mergeCell ref="M33:Q33"/>
    <mergeCell ref="B34:C35"/>
    <mergeCell ref="D34:I35"/>
    <mergeCell ref="J34:J35"/>
    <mergeCell ref="P28:P29"/>
    <mergeCell ref="Q28:Q29"/>
    <mergeCell ref="B30:B31"/>
    <mergeCell ref="C30:C31"/>
    <mergeCell ref="E30:E31"/>
    <mergeCell ref="O30:O31"/>
    <mergeCell ref="P30:P31"/>
    <mergeCell ref="Q30:Q31"/>
    <mergeCell ref="M34:Q34"/>
    <mergeCell ref="M35:Q35"/>
    <mergeCell ref="B40:L41"/>
    <mergeCell ref="M40:Q41"/>
    <mergeCell ref="B36:C37"/>
    <mergeCell ref="D36:I37"/>
    <mergeCell ref="J36:J37"/>
    <mergeCell ref="B38:C39"/>
    <mergeCell ref="D38:I39"/>
    <mergeCell ref="J38:J39"/>
    <mergeCell ref="M36:Q36"/>
    <mergeCell ref="M37:Q37"/>
    <mergeCell ref="M38:Q38"/>
    <mergeCell ref="M39:Q39"/>
  </mergeCells>
  <pageMargins left="0.62992125984251968" right="0.19685039370078741" top="0.23622047244094491" bottom="0.19685039370078741" header="0.15748031496062992" footer="0"/>
  <pageSetup paperSize="9" scale="5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IP157"/>
  <sheetViews>
    <sheetView topLeftCell="A12" zoomScale="70" zoomScaleNormal="70" workbookViewId="0">
      <pane ySplit="6" topLeftCell="A18" activePane="bottomLeft" state="frozen"/>
      <selection activeCell="A12" sqref="A12"/>
      <selection pane="bottomLeft" activeCell="B128" sqref="B128"/>
    </sheetView>
  </sheetViews>
  <sheetFormatPr baseColWidth="10" defaultColWidth="12.5703125" defaultRowHeight="15"/>
  <cols>
    <col min="1" max="1" width="6.7109375" style="1" customWidth="1"/>
    <col min="2" max="2" width="46.140625" style="1" customWidth="1"/>
    <col min="3" max="3" width="54.140625" style="1" customWidth="1"/>
    <col min="4" max="4" width="8.85546875" style="1" bestFit="1" customWidth="1"/>
    <col min="5" max="5" width="14" style="1" customWidth="1"/>
    <col min="6" max="6" width="13.28515625" style="1" bestFit="1" customWidth="1"/>
    <col min="7" max="7" width="15.5703125" style="1" bestFit="1" customWidth="1"/>
    <col min="8" max="8" width="22.85546875" style="1" customWidth="1"/>
    <col min="9" max="9" width="21.140625" style="1" customWidth="1"/>
    <col min="10" max="10" width="21.42578125" style="3" bestFit="1" customWidth="1"/>
    <col min="11" max="11" width="13.28515625" style="1" customWidth="1"/>
    <col min="12" max="12" width="15.42578125" style="1" bestFit="1" customWidth="1"/>
    <col min="13" max="13" width="15" style="2" bestFit="1" customWidth="1"/>
    <col min="14" max="14" width="23" style="2" bestFit="1" customWidth="1"/>
    <col min="15" max="15" width="11" style="1" customWidth="1"/>
    <col min="16" max="16" width="14" style="1" customWidth="1"/>
    <col min="17" max="17" width="14.28515625" style="1" customWidth="1"/>
    <col min="18" max="18" width="16.42578125" style="1" customWidth="1"/>
    <col min="19" max="19" width="14.42578125" style="1" customWidth="1"/>
    <col min="20" max="20" width="18.5703125" style="1" customWidth="1"/>
    <col min="21" max="21" width="33.85546875" style="1" customWidth="1"/>
    <col min="22" max="22" width="12.5703125" style="1" hidden="1" customWidth="1"/>
    <col min="23" max="23" width="24.28515625" style="1" customWidth="1"/>
    <col min="24" max="24" width="22.5703125" style="1" customWidth="1"/>
    <col min="25" max="26" width="12.5703125" style="1"/>
    <col min="27" max="27" width="16.85546875" style="1" customWidth="1"/>
    <col min="28" max="28" width="12.5703125" style="1"/>
    <col min="29" max="29" width="30.140625" style="1" customWidth="1"/>
    <col min="30" max="30" width="15.42578125" style="1" customWidth="1"/>
    <col min="31" max="31" width="15.85546875" style="1" customWidth="1"/>
    <col min="32" max="32" width="24.42578125" style="1" customWidth="1"/>
    <col min="33" max="33" width="17.140625" style="1" customWidth="1"/>
    <col min="34" max="16384" width="12.5703125" style="1"/>
  </cols>
  <sheetData>
    <row r="2" spans="2:250" s="25" customFormat="1" ht="20.25">
      <c r="B2" s="189"/>
      <c r="C2" s="189"/>
      <c r="D2" s="224" t="s">
        <v>26</v>
      </c>
      <c r="E2" s="224"/>
      <c r="F2" s="224"/>
      <c r="G2" s="224"/>
      <c r="H2" s="224"/>
      <c r="I2" s="224"/>
      <c r="J2" s="224"/>
      <c r="K2" s="224"/>
      <c r="L2" s="223" t="s">
        <v>30</v>
      </c>
      <c r="M2" s="223"/>
      <c r="N2" s="223"/>
      <c r="O2" s="223"/>
      <c r="P2" s="189"/>
      <c r="Q2" s="189"/>
      <c r="R2" s="47"/>
    </row>
    <row r="3" spans="2:250" s="25" customFormat="1" ht="20.25">
      <c r="B3" s="189"/>
      <c r="C3" s="189"/>
      <c r="D3" s="224"/>
      <c r="E3" s="224"/>
      <c r="F3" s="224"/>
      <c r="G3" s="224"/>
      <c r="H3" s="224"/>
      <c r="I3" s="224"/>
      <c r="J3" s="224"/>
      <c r="K3" s="224"/>
      <c r="L3" s="223" t="s">
        <v>27</v>
      </c>
      <c r="M3" s="223"/>
      <c r="N3" s="223"/>
      <c r="O3" s="223"/>
      <c r="P3" s="189"/>
      <c r="Q3" s="189"/>
      <c r="R3" s="47"/>
    </row>
    <row r="4" spans="2:250" s="25" customFormat="1" ht="20.25">
      <c r="B4" s="189"/>
      <c r="C4" s="189"/>
      <c r="D4" s="224" t="s">
        <v>25</v>
      </c>
      <c r="E4" s="224"/>
      <c r="F4" s="224"/>
      <c r="G4" s="224"/>
      <c r="H4" s="224"/>
      <c r="I4" s="224"/>
      <c r="J4" s="224"/>
      <c r="K4" s="224"/>
      <c r="L4" s="223" t="s">
        <v>28</v>
      </c>
      <c r="M4" s="223"/>
      <c r="N4" s="223"/>
      <c r="O4" s="223"/>
      <c r="P4" s="189"/>
      <c r="Q4" s="189"/>
      <c r="R4" s="47"/>
    </row>
    <row r="5" spans="2:250" s="25" customFormat="1" ht="20.25">
      <c r="B5" s="189"/>
      <c r="C5" s="189"/>
      <c r="D5" s="224"/>
      <c r="E5" s="224"/>
      <c r="F5" s="224"/>
      <c r="G5" s="224"/>
      <c r="H5" s="224"/>
      <c r="I5" s="224"/>
      <c r="J5" s="224"/>
      <c r="K5" s="224"/>
      <c r="L5" s="223" t="s">
        <v>29</v>
      </c>
      <c r="M5" s="223"/>
      <c r="N5" s="223"/>
      <c r="O5" s="223"/>
      <c r="P5" s="189"/>
      <c r="Q5" s="189"/>
      <c r="R5" s="47"/>
    </row>
    <row r="6" spans="2:250" s="25" customFormat="1" ht="20.25">
      <c r="B6" s="56"/>
      <c r="C6" s="189"/>
      <c r="D6" s="189"/>
      <c r="E6" s="189"/>
      <c r="F6" s="189"/>
      <c r="G6" s="189"/>
      <c r="H6" s="189"/>
      <c r="I6" s="189"/>
      <c r="J6" s="189"/>
      <c r="K6" s="189"/>
      <c r="L6" s="189"/>
      <c r="M6" s="189"/>
      <c r="N6" s="189"/>
      <c r="O6" s="189"/>
      <c r="P6" s="189"/>
      <c r="Q6" s="189"/>
      <c r="R6" s="47"/>
    </row>
    <row r="7" spans="2:250" s="25" customFormat="1" ht="20.25">
      <c r="B7" s="49" t="s">
        <v>36</v>
      </c>
      <c r="C7" s="56" t="s">
        <v>151</v>
      </c>
      <c r="D7" s="223" t="s">
        <v>37</v>
      </c>
      <c r="E7" s="223"/>
      <c r="F7" s="223"/>
      <c r="G7" s="223"/>
      <c r="H7" s="223"/>
      <c r="I7" s="223"/>
      <c r="J7" s="223"/>
      <c r="K7" s="223"/>
      <c r="L7" s="223"/>
      <c r="M7" s="223"/>
      <c r="N7" s="223"/>
      <c r="O7" s="223"/>
      <c r="P7" s="223"/>
      <c r="Q7" s="223"/>
      <c r="R7" s="47"/>
    </row>
    <row r="8" spans="2:250" s="25" customFormat="1" ht="20.25">
      <c r="B8" s="49" t="s">
        <v>24</v>
      </c>
      <c r="C8" s="56" t="s">
        <v>156</v>
      </c>
      <c r="D8" s="223" t="s">
        <v>155</v>
      </c>
      <c r="E8" s="223"/>
      <c r="F8" s="223"/>
      <c r="G8" s="223"/>
      <c r="H8" s="223"/>
      <c r="I8" s="223"/>
      <c r="J8" s="223"/>
      <c r="K8" s="223"/>
      <c r="L8" s="223"/>
      <c r="M8" s="223"/>
      <c r="N8" s="223"/>
      <c r="O8" s="223"/>
      <c r="P8" s="223"/>
      <c r="Q8" s="223"/>
    </row>
    <row r="9" spans="2:250" s="25" customFormat="1" ht="20.25">
      <c r="B9" s="232" t="s">
        <v>68</v>
      </c>
      <c r="C9" s="232"/>
      <c r="D9" s="224"/>
      <c r="E9" s="224"/>
      <c r="F9" s="224"/>
      <c r="G9" s="224"/>
      <c r="H9" s="224"/>
      <c r="I9" s="224"/>
      <c r="J9" s="229" t="s">
        <v>145</v>
      </c>
      <c r="K9" s="229"/>
      <c r="L9" s="229"/>
      <c r="M9" s="230" t="s">
        <v>23</v>
      </c>
      <c r="N9" s="230"/>
      <c r="O9" s="230"/>
      <c r="P9" s="230"/>
      <c r="Q9" s="230"/>
      <c r="R9" s="33"/>
      <c r="S9" s="138"/>
      <c r="T9" s="138"/>
      <c r="U9" s="138"/>
      <c r="V9" s="138"/>
      <c r="W9" s="138"/>
    </row>
    <row r="10" spans="2:250" s="25" customFormat="1" ht="20.25">
      <c r="B10" s="232" t="s">
        <v>69</v>
      </c>
      <c r="C10" s="232"/>
      <c r="D10" s="224"/>
      <c r="E10" s="224"/>
      <c r="F10" s="224"/>
      <c r="G10" s="224"/>
      <c r="H10" s="224"/>
      <c r="I10" s="224"/>
      <c r="J10" s="229"/>
      <c r="K10" s="229"/>
      <c r="L10" s="229"/>
      <c r="M10" s="46" t="s">
        <v>22</v>
      </c>
      <c r="N10" s="143" t="s">
        <v>21</v>
      </c>
      <c r="O10" s="143"/>
      <c r="P10" s="143"/>
      <c r="Q10" s="46" t="s">
        <v>20</v>
      </c>
      <c r="R10" s="33"/>
      <c r="S10" s="45"/>
      <c r="T10" s="45"/>
      <c r="U10" s="45"/>
      <c r="V10" s="45"/>
      <c r="W10" s="45"/>
    </row>
    <row r="11" spans="2:250" s="25" customFormat="1" ht="20.25">
      <c r="B11" s="233" t="s">
        <v>70</v>
      </c>
      <c r="C11" s="233"/>
      <c r="D11" s="227"/>
      <c r="E11" s="227"/>
      <c r="F11" s="227"/>
      <c r="G11" s="227"/>
      <c r="H11" s="227"/>
      <c r="I11" s="227"/>
      <c r="J11" s="229"/>
      <c r="K11" s="229"/>
      <c r="L11" s="229"/>
      <c r="M11" s="44"/>
      <c r="N11" s="228"/>
      <c r="O11" s="228"/>
      <c r="P11" s="228"/>
      <c r="Q11" s="56"/>
      <c r="R11" s="33"/>
      <c r="S11" s="42"/>
      <c r="T11" s="151"/>
      <c r="U11" s="151"/>
      <c r="V11" s="151"/>
      <c r="W11" s="42"/>
      <c r="Y11" s="41"/>
      <c r="Z11" s="41"/>
    </row>
    <row r="12" spans="2:250" s="25" customFormat="1" ht="69" customHeight="1">
      <c r="B12" s="229" t="s">
        <v>71</v>
      </c>
      <c r="C12" s="229"/>
      <c r="D12" s="227"/>
      <c r="E12" s="227"/>
      <c r="F12" s="227"/>
      <c r="G12" s="227"/>
      <c r="H12" s="227"/>
      <c r="I12" s="227"/>
      <c r="J12" s="229"/>
      <c r="K12" s="229"/>
      <c r="L12" s="229"/>
      <c r="M12" s="40"/>
      <c r="N12" s="231"/>
      <c r="O12" s="231"/>
      <c r="P12" s="231"/>
      <c r="Q12" s="39"/>
      <c r="R12" s="33"/>
      <c r="S12" s="36"/>
      <c r="T12" s="152"/>
      <c r="U12" s="152"/>
      <c r="V12" s="152"/>
      <c r="W12" s="30"/>
      <c r="Y12" s="28"/>
      <c r="Z12" s="27"/>
      <c r="AA12" s="26"/>
    </row>
    <row r="13" spans="2:250" s="25" customFormat="1" ht="20.25">
      <c r="B13" s="225" t="s">
        <v>72</v>
      </c>
      <c r="C13" s="225"/>
      <c r="D13" s="224"/>
      <c r="E13" s="224"/>
      <c r="F13" s="224"/>
      <c r="G13" s="224"/>
      <c r="H13" s="224"/>
      <c r="I13" s="224"/>
      <c r="J13" s="229"/>
      <c r="K13" s="229"/>
      <c r="L13" s="229"/>
      <c r="M13" s="38"/>
      <c r="N13" s="234"/>
      <c r="O13" s="234"/>
      <c r="P13" s="234"/>
      <c r="Q13" s="37"/>
      <c r="R13" s="33"/>
      <c r="S13" s="36"/>
      <c r="T13" s="152"/>
      <c r="U13" s="152"/>
      <c r="V13" s="152"/>
      <c r="W13" s="30"/>
      <c r="Y13" s="28"/>
      <c r="Z13" s="27"/>
      <c r="AA13" s="26"/>
    </row>
    <row r="14" spans="2:250" s="25" customFormat="1" ht="34.5" customHeight="1">
      <c r="B14" s="226" t="s">
        <v>152</v>
      </c>
      <c r="C14" s="226"/>
      <c r="D14" s="226"/>
      <c r="E14" s="226"/>
      <c r="F14" s="226"/>
      <c r="G14" s="226"/>
      <c r="H14" s="226"/>
      <c r="I14" s="226"/>
      <c r="J14" s="229"/>
      <c r="K14" s="229"/>
      <c r="L14" s="229"/>
      <c r="M14" s="35"/>
      <c r="N14" s="234"/>
      <c r="O14" s="234"/>
      <c r="P14" s="234"/>
      <c r="Q14" s="34"/>
      <c r="R14" s="33"/>
      <c r="S14" s="32"/>
      <c r="T14" s="152"/>
      <c r="U14" s="152"/>
      <c r="V14" s="31"/>
      <c r="W14" s="30"/>
      <c r="X14" s="29"/>
      <c r="Y14" s="28"/>
      <c r="Z14" s="27"/>
      <c r="AA14" s="26"/>
    </row>
    <row r="15" spans="2:250" ht="15.75">
      <c r="B15" s="178" t="s">
        <v>34</v>
      </c>
      <c r="C15" s="180" t="s">
        <v>32</v>
      </c>
      <c r="D15" s="178" t="s">
        <v>39</v>
      </c>
      <c r="E15" s="178" t="s">
        <v>19</v>
      </c>
      <c r="F15" s="178" t="s">
        <v>45</v>
      </c>
      <c r="G15" s="208" t="s">
        <v>41</v>
      </c>
      <c r="H15" s="178" t="s">
        <v>35</v>
      </c>
      <c r="I15" s="178" t="s">
        <v>33</v>
      </c>
      <c r="J15" s="178"/>
      <c r="K15" s="178"/>
      <c r="L15" s="178"/>
      <c r="M15" s="178" t="s">
        <v>18</v>
      </c>
      <c r="N15" s="178"/>
      <c r="O15" s="179" t="s">
        <v>17</v>
      </c>
      <c r="P15" s="179"/>
      <c r="Q15" s="179"/>
      <c r="R15" s="3"/>
      <c r="S15" s="10"/>
      <c r="T15" s="137"/>
      <c r="U15" s="137"/>
      <c r="V15" s="3"/>
      <c r="W15" s="9"/>
      <c r="X15" s="3"/>
      <c r="Y15" s="17"/>
      <c r="Z15" s="6"/>
      <c r="AA15" s="20"/>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row>
    <row r="16" spans="2:250">
      <c r="B16" s="178"/>
      <c r="C16" s="180"/>
      <c r="D16" s="178"/>
      <c r="E16" s="178"/>
      <c r="F16" s="178"/>
      <c r="G16" s="178"/>
      <c r="H16" s="178"/>
      <c r="I16" s="178"/>
      <c r="J16" s="178"/>
      <c r="K16" s="178"/>
      <c r="L16" s="178"/>
      <c r="M16" s="178"/>
      <c r="N16" s="178"/>
      <c r="O16" s="235" t="s">
        <v>16</v>
      </c>
      <c r="P16" s="235" t="s">
        <v>15</v>
      </c>
      <c r="Q16" s="235" t="s">
        <v>14</v>
      </c>
      <c r="R16" s="3"/>
      <c r="S16" s="8"/>
      <c r="T16" s="137"/>
      <c r="U16" s="137"/>
      <c r="V16" s="3"/>
      <c r="W16" s="7"/>
      <c r="X16" s="3"/>
      <c r="Y16" s="17"/>
      <c r="Z16" s="6"/>
      <c r="AA16" s="20"/>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row>
    <row r="17" spans="2:250" ht="15.75">
      <c r="B17" s="178"/>
      <c r="C17" s="180"/>
      <c r="D17" s="178"/>
      <c r="E17" s="178"/>
      <c r="F17" s="178"/>
      <c r="G17" s="178"/>
      <c r="H17" s="178"/>
      <c r="I17" s="52" t="s">
        <v>13</v>
      </c>
      <c r="J17" s="52" t="s">
        <v>12</v>
      </c>
      <c r="K17" s="52" t="s">
        <v>11</v>
      </c>
      <c r="L17" s="53" t="s">
        <v>10</v>
      </c>
      <c r="M17" s="24" t="s">
        <v>9</v>
      </c>
      <c r="N17" s="23" t="s">
        <v>8</v>
      </c>
      <c r="O17" s="235"/>
      <c r="P17" s="235"/>
      <c r="Q17" s="235"/>
      <c r="R17" s="3"/>
      <c r="S17" s="5"/>
      <c r="T17" s="137"/>
      <c r="U17" s="137"/>
      <c r="W17" s="6"/>
      <c r="Y17" s="17"/>
      <c r="Z17" s="6"/>
      <c r="AA17" s="20"/>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row>
    <row r="18" spans="2:250" ht="25.5" customHeight="1">
      <c r="B18" s="218" t="s">
        <v>52</v>
      </c>
      <c r="C18" s="217" t="s">
        <v>160</v>
      </c>
      <c r="D18" s="73" t="s">
        <v>38</v>
      </c>
      <c r="E18" s="122" t="s">
        <v>31</v>
      </c>
      <c r="F18" s="89">
        <v>1</v>
      </c>
      <c r="G18" s="73" t="s">
        <v>38</v>
      </c>
      <c r="H18" s="64">
        <f>SUM(I18:L18)</f>
        <v>0</v>
      </c>
      <c r="I18" s="64"/>
      <c r="J18" s="64"/>
      <c r="K18" s="73"/>
      <c r="L18" s="79"/>
      <c r="M18" s="66">
        <v>45658</v>
      </c>
      <c r="N18" s="66">
        <v>46022</v>
      </c>
      <c r="O18" s="126">
        <f>+F19/F18</f>
        <v>0</v>
      </c>
      <c r="P18" s="126" t="e">
        <f>+H19/H18</f>
        <v>#DIV/0!</v>
      </c>
      <c r="Q18" s="127">
        <v>0</v>
      </c>
      <c r="S18" s="5"/>
      <c r="T18" s="137"/>
      <c r="U18" s="137"/>
      <c r="W18" s="4"/>
      <c r="Y18" s="22"/>
      <c r="Z18" s="6"/>
      <c r="AA18" s="20"/>
    </row>
    <row r="19" spans="2:250" ht="25.5" customHeight="1">
      <c r="B19" s="218"/>
      <c r="C19" s="217"/>
      <c r="D19" s="73" t="s">
        <v>2</v>
      </c>
      <c r="E19" s="122"/>
      <c r="F19" s="89">
        <v>0</v>
      </c>
      <c r="G19" s="73" t="s">
        <v>40</v>
      </c>
      <c r="H19" s="64">
        <f t="shared" ref="H19:H75" si="0">SUM(I19:L19)</f>
        <v>0</v>
      </c>
      <c r="I19" s="79"/>
      <c r="J19" s="76"/>
      <c r="K19" s="79"/>
      <c r="L19" s="76"/>
      <c r="M19" s="66">
        <v>45658</v>
      </c>
      <c r="N19" s="66">
        <v>46022</v>
      </c>
      <c r="O19" s="126"/>
      <c r="P19" s="126"/>
      <c r="Q19" s="127"/>
      <c r="S19" s="5"/>
      <c r="T19" s="48"/>
      <c r="U19" s="48"/>
      <c r="W19" s="4"/>
      <c r="Y19" s="22"/>
      <c r="Z19" s="6"/>
      <c r="AA19" s="20"/>
    </row>
    <row r="20" spans="2:250" ht="25.5" customHeight="1">
      <c r="B20" s="218" t="s">
        <v>52</v>
      </c>
      <c r="C20" s="217" t="s">
        <v>161</v>
      </c>
      <c r="D20" s="73" t="s">
        <v>3</v>
      </c>
      <c r="E20" s="122" t="s">
        <v>31</v>
      </c>
      <c r="F20" s="89">
        <v>1</v>
      </c>
      <c r="G20" s="73" t="s">
        <v>3</v>
      </c>
      <c r="H20" s="64">
        <f t="shared" si="0"/>
        <v>0</v>
      </c>
      <c r="I20" s="64"/>
      <c r="J20" s="64"/>
      <c r="K20" s="73"/>
      <c r="L20" s="79"/>
      <c r="M20" s="66">
        <v>45658</v>
      </c>
      <c r="N20" s="66">
        <v>46022</v>
      </c>
      <c r="O20" s="126">
        <f t="shared" ref="O20" si="1">+F21/F20</f>
        <v>0</v>
      </c>
      <c r="P20" s="126" t="e">
        <f t="shared" ref="P20" si="2">+H21/H20</f>
        <v>#DIV/0!</v>
      </c>
      <c r="Q20" s="127">
        <v>0</v>
      </c>
      <c r="W20" s="21"/>
      <c r="Y20" s="22"/>
      <c r="Z20" s="6"/>
      <c r="AA20" s="20"/>
    </row>
    <row r="21" spans="2:250" ht="25.5" customHeight="1">
      <c r="B21" s="218"/>
      <c r="C21" s="217"/>
      <c r="D21" s="73" t="s">
        <v>2</v>
      </c>
      <c r="E21" s="122"/>
      <c r="F21" s="89">
        <v>0</v>
      </c>
      <c r="G21" s="73" t="s">
        <v>40</v>
      </c>
      <c r="H21" s="64">
        <f t="shared" si="0"/>
        <v>0</v>
      </c>
      <c r="I21" s="79"/>
      <c r="J21" s="76"/>
      <c r="K21" s="79"/>
      <c r="L21" s="76"/>
      <c r="M21" s="66">
        <v>45658</v>
      </c>
      <c r="N21" s="66">
        <v>46022</v>
      </c>
      <c r="O21" s="126"/>
      <c r="P21" s="126"/>
      <c r="Q21" s="127"/>
      <c r="W21" s="21"/>
      <c r="Y21" s="22"/>
      <c r="Z21" s="6"/>
      <c r="AA21" s="20"/>
    </row>
    <row r="22" spans="2:250" ht="25.5" customHeight="1">
      <c r="B22" s="135" t="s">
        <v>53</v>
      </c>
      <c r="C22" s="217" t="s">
        <v>162</v>
      </c>
      <c r="D22" s="73" t="s">
        <v>3</v>
      </c>
      <c r="E22" s="122" t="s">
        <v>31</v>
      </c>
      <c r="F22" s="89">
        <v>1</v>
      </c>
      <c r="G22" s="73" t="s">
        <v>3</v>
      </c>
      <c r="H22" s="64">
        <f t="shared" si="0"/>
        <v>37100000</v>
      </c>
      <c r="I22" s="64"/>
      <c r="J22" s="98">
        <v>37100000</v>
      </c>
      <c r="K22" s="79"/>
      <c r="L22" s="76"/>
      <c r="M22" s="66">
        <v>45658</v>
      </c>
      <c r="N22" s="66">
        <v>46022</v>
      </c>
      <c r="O22" s="126">
        <f t="shared" ref="O22" si="3">+F23/F22</f>
        <v>0</v>
      </c>
      <c r="P22" s="126">
        <f t="shared" ref="P22" si="4">+H23/H22</f>
        <v>0</v>
      </c>
      <c r="Q22" s="127" t="e">
        <f t="shared" ref="Q22" si="5">+(O22*O22)/P22</f>
        <v>#DIV/0!</v>
      </c>
      <c r="W22" s="21"/>
    </row>
    <row r="23" spans="2:250" ht="32.25" customHeight="1">
      <c r="B23" s="135"/>
      <c r="C23" s="217"/>
      <c r="D23" s="73" t="s">
        <v>2</v>
      </c>
      <c r="E23" s="122"/>
      <c r="F23" s="89">
        <v>0</v>
      </c>
      <c r="G23" s="73" t="s">
        <v>40</v>
      </c>
      <c r="H23" s="64">
        <f t="shared" si="0"/>
        <v>0</v>
      </c>
      <c r="I23" s="64"/>
      <c r="J23" s="76"/>
      <c r="K23" s="79"/>
      <c r="L23" s="76"/>
      <c r="M23" s="66">
        <v>45658</v>
      </c>
      <c r="N23" s="66">
        <v>46022</v>
      </c>
      <c r="O23" s="126"/>
      <c r="P23" s="126"/>
      <c r="Q23" s="127"/>
      <c r="AA23" s="20"/>
    </row>
    <row r="24" spans="2:250" ht="25.5" customHeight="1">
      <c r="B24" s="135" t="s">
        <v>53</v>
      </c>
      <c r="C24" s="217" t="s">
        <v>163</v>
      </c>
      <c r="D24" s="73" t="s">
        <v>3</v>
      </c>
      <c r="E24" s="122" t="s">
        <v>31</v>
      </c>
      <c r="F24" s="89">
        <v>1</v>
      </c>
      <c r="G24" s="73" t="s">
        <v>3</v>
      </c>
      <c r="H24" s="64">
        <f t="shared" si="0"/>
        <v>31800000</v>
      </c>
      <c r="I24" s="98">
        <v>31800000</v>
      </c>
      <c r="J24" s="64"/>
      <c r="K24" s="73"/>
      <c r="L24" s="76"/>
      <c r="M24" s="66">
        <v>45658</v>
      </c>
      <c r="N24" s="66">
        <v>46022</v>
      </c>
      <c r="O24" s="126">
        <f t="shared" ref="O24" si="6">+F25/F24</f>
        <v>0</v>
      </c>
      <c r="P24" s="126">
        <f t="shared" ref="P24" si="7">+H25/H24</f>
        <v>0</v>
      </c>
      <c r="Q24" s="127" t="e">
        <f t="shared" ref="Q24" si="8">+(O24*O24)/P24</f>
        <v>#DIV/0!</v>
      </c>
      <c r="AA24" s="20"/>
    </row>
    <row r="25" spans="2:250" ht="25.5" customHeight="1">
      <c r="B25" s="135"/>
      <c r="C25" s="217"/>
      <c r="D25" s="73" t="s">
        <v>2</v>
      </c>
      <c r="E25" s="122"/>
      <c r="F25" s="89">
        <v>0</v>
      </c>
      <c r="G25" s="73" t="s">
        <v>40</v>
      </c>
      <c r="H25" s="64">
        <f t="shared" si="0"/>
        <v>0</v>
      </c>
      <c r="I25" s="79"/>
      <c r="J25" s="64"/>
      <c r="K25" s="79"/>
      <c r="L25" s="76"/>
      <c r="M25" s="66">
        <v>45658</v>
      </c>
      <c r="N25" s="66">
        <v>46022</v>
      </c>
      <c r="O25" s="126"/>
      <c r="P25" s="126"/>
      <c r="Q25" s="127"/>
      <c r="AA25" s="20"/>
    </row>
    <row r="26" spans="2:250" ht="25.5" customHeight="1">
      <c r="B26" s="135" t="s">
        <v>54</v>
      </c>
      <c r="C26" s="217" t="s">
        <v>164</v>
      </c>
      <c r="D26" s="73" t="s">
        <v>3</v>
      </c>
      <c r="E26" s="122" t="s">
        <v>31</v>
      </c>
      <c r="F26" s="89">
        <v>1</v>
      </c>
      <c r="G26" s="73" t="s">
        <v>3</v>
      </c>
      <c r="H26" s="64">
        <f t="shared" si="0"/>
        <v>23800000</v>
      </c>
      <c r="I26" s="64"/>
      <c r="J26" s="98">
        <v>23800000</v>
      </c>
      <c r="K26" s="73"/>
      <c r="L26" s="64"/>
      <c r="M26" s="66">
        <v>45658</v>
      </c>
      <c r="N26" s="66">
        <v>46022</v>
      </c>
      <c r="O26" s="126">
        <f t="shared" ref="O26" si="9">+F27/F26</f>
        <v>0</v>
      </c>
      <c r="P26" s="126">
        <f t="shared" ref="P26" si="10">+H27/H26</f>
        <v>0</v>
      </c>
      <c r="Q26" s="127" t="e">
        <f t="shared" ref="Q26" si="11">+(O26*O26)/P26</f>
        <v>#DIV/0!</v>
      </c>
    </row>
    <row r="27" spans="2:250" ht="42" customHeight="1">
      <c r="B27" s="135"/>
      <c r="C27" s="217"/>
      <c r="D27" s="73" t="s">
        <v>2</v>
      </c>
      <c r="E27" s="122"/>
      <c r="F27" s="89">
        <v>0</v>
      </c>
      <c r="G27" s="73" t="s">
        <v>40</v>
      </c>
      <c r="H27" s="64">
        <f t="shared" si="0"/>
        <v>0</v>
      </c>
      <c r="I27" s="64"/>
      <c r="J27" s="64"/>
      <c r="K27" s="79"/>
      <c r="L27" s="76"/>
      <c r="M27" s="66">
        <v>45658</v>
      </c>
      <c r="N27" s="66">
        <v>46022</v>
      </c>
      <c r="O27" s="126"/>
      <c r="P27" s="126"/>
      <c r="Q27" s="127"/>
    </row>
    <row r="28" spans="2:250" ht="25.5" customHeight="1">
      <c r="B28" s="135" t="s">
        <v>54</v>
      </c>
      <c r="C28" s="217" t="s">
        <v>165</v>
      </c>
      <c r="D28" s="73" t="s">
        <v>3</v>
      </c>
      <c r="E28" s="122" t="s">
        <v>31</v>
      </c>
      <c r="F28" s="89">
        <v>1</v>
      </c>
      <c r="G28" s="73" t="s">
        <v>3</v>
      </c>
      <c r="H28" s="64">
        <f t="shared" si="0"/>
        <v>641500000</v>
      </c>
      <c r="I28" s="98">
        <v>306200000</v>
      </c>
      <c r="J28" s="99">
        <v>335300000</v>
      </c>
      <c r="K28" s="73"/>
      <c r="L28" s="76"/>
      <c r="M28" s="66">
        <v>45658</v>
      </c>
      <c r="N28" s="66">
        <v>46022</v>
      </c>
      <c r="O28" s="126">
        <f t="shared" ref="O28" si="12">+F29/F28</f>
        <v>0</v>
      </c>
      <c r="P28" s="126">
        <f t="shared" ref="P28" si="13">+H29/H28</f>
        <v>0</v>
      </c>
      <c r="Q28" s="127" t="e">
        <f t="shared" ref="Q28" si="14">+(O28*O28)/P28</f>
        <v>#DIV/0!</v>
      </c>
    </row>
    <row r="29" spans="2:250" ht="25.5" customHeight="1">
      <c r="B29" s="135"/>
      <c r="C29" s="217"/>
      <c r="D29" s="73" t="s">
        <v>2</v>
      </c>
      <c r="E29" s="122"/>
      <c r="F29" s="89">
        <v>0</v>
      </c>
      <c r="G29" s="73" t="s">
        <v>40</v>
      </c>
      <c r="H29" s="64">
        <f t="shared" si="0"/>
        <v>0</v>
      </c>
      <c r="I29" s="76"/>
      <c r="J29" s="64"/>
      <c r="K29" s="79"/>
      <c r="L29" s="76"/>
      <c r="M29" s="66">
        <v>45658</v>
      </c>
      <c r="N29" s="66">
        <v>46022</v>
      </c>
      <c r="O29" s="126"/>
      <c r="P29" s="126"/>
      <c r="Q29" s="127"/>
    </row>
    <row r="30" spans="2:250" ht="25.5" customHeight="1">
      <c r="B30" s="135" t="s">
        <v>55</v>
      </c>
      <c r="C30" s="217" t="s">
        <v>166</v>
      </c>
      <c r="D30" s="73" t="s">
        <v>3</v>
      </c>
      <c r="E30" s="122" t="s">
        <v>31</v>
      </c>
      <c r="F30" s="89">
        <v>1</v>
      </c>
      <c r="G30" s="73" t="s">
        <v>3</v>
      </c>
      <c r="H30" s="64">
        <f t="shared" si="0"/>
        <v>276500000</v>
      </c>
      <c r="I30" s="64"/>
      <c r="J30" s="100">
        <v>276500000</v>
      </c>
      <c r="K30" s="73"/>
      <c r="L30" s="76"/>
      <c r="M30" s="66">
        <v>45658</v>
      </c>
      <c r="N30" s="66">
        <v>46022</v>
      </c>
      <c r="O30" s="126">
        <f t="shared" ref="O30" si="15">+F31/F30</f>
        <v>0</v>
      </c>
      <c r="P30" s="126">
        <f t="shared" ref="P30" si="16">+H31/H30</f>
        <v>0</v>
      </c>
      <c r="Q30" s="127">
        <v>0</v>
      </c>
    </row>
    <row r="31" spans="2:250" ht="25.5" customHeight="1">
      <c r="B31" s="135"/>
      <c r="C31" s="217"/>
      <c r="D31" s="73" t="s">
        <v>2</v>
      </c>
      <c r="E31" s="122"/>
      <c r="F31" s="89">
        <v>0</v>
      </c>
      <c r="G31" s="73" t="s">
        <v>40</v>
      </c>
      <c r="H31" s="64">
        <f t="shared" si="0"/>
        <v>0</v>
      </c>
      <c r="I31" s="76"/>
      <c r="J31" s="76"/>
      <c r="K31" s="79"/>
      <c r="L31" s="76"/>
      <c r="M31" s="66">
        <v>45658</v>
      </c>
      <c r="N31" s="66">
        <v>46022</v>
      </c>
      <c r="O31" s="126"/>
      <c r="P31" s="126"/>
      <c r="Q31" s="127"/>
    </row>
    <row r="32" spans="2:250" ht="25.5" customHeight="1">
      <c r="B32" s="135" t="s">
        <v>55</v>
      </c>
      <c r="C32" s="217" t="s">
        <v>167</v>
      </c>
      <c r="D32" s="73" t="s">
        <v>3</v>
      </c>
      <c r="E32" s="122" t="s">
        <v>31</v>
      </c>
      <c r="F32" s="89">
        <v>1</v>
      </c>
      <c r="G32" s="73" t="s">
        <v>3</v>
      </c>
      <c r="H32" s="64">
        <f t="shared" si="0"/>
        <v>654500000</v>
      </c>
      <c r="I32" s="64"/>
      <c r="J32" s="99">
        <v>654500000</v>
      </c>
      <c r="K32" s="73"/>
      <c r="L32" s="76"/>
      <c r="M32" s="66">
        <v>45658</v>
      </c>
      <c r="N32" s="66">
        <v>46022</v>
      </c>
      <c r="O32" s="126">
        <f t="shared" ref="O32" si="17">+F33/F32</f>
        <v>0</v>
      </c>
      <c r="P32" s="126">
        <f t="shared" ref="P32" si="18">+H33/H32</f>
        <v>0</v>
      </c>
      <c r="Q32" s="127" t="e">
        <f t="shared" ref="Q32" si="19">+(O32*O32)/P32</f>
        <v>#DIV/0!</v>
      </c>
    </row>
    <row r="33" spans="2:17" ht="25.5" customHeight="1">
      <c r="B33" s="135"/>
      <c r="C33" s="217"/>
      <c r="D33" s="73" t="s">
        <v>2</v>
      </c>
      <c r="E33" s="122"/>
      <c r="F33" s="89">
        <v>0</v>
      </c>
      <c r="G33" s="73" t="s">
        <v>40</v>
      </c>
      <c r="H33" s="64">
        <f t="shared" si="0"/>
        <v>0</v>
      </c>
      <c r="I33" s="76"/>
      <c r="J33" s="64"/>
      <c r="K33" s="79"/>
      <c r="L33" s="76"/>
      <c r="M33" s="66">
        <v>45658</v>
      </c>
      <c r="N33" s="66">
        <v>46022</v>
      </c>
      <c r="O33" s="126"/>
      <c r="P33" s="126"/>
      <c r="Q33" s="127"/>
    </row>
    <row r="34" spans="2:17" ht="25.5" customHeight="1">
      <c r="B34" s="135" t="s">
        <v>56</v>
      </c>
      <c r="C34" s="217" t="s">
        <v>168</v>
      </c>
      <c r="D34" s="73" t="s">
        <v>38</v>
      </c>
      <c r="E34" s="122" t="s">
        <v>31</v>
      </c>
      <c r="F34" s="89">
        <v>1</v>
      </c>
      <c r="G34" s="73" t="s">
        <v>38</v>
      </c>
      <c r="H34" s="64">
        <f t="shared" si="0"/>
        <v>949050000</v>
      </c>
      <c r="I34" s="99">
        <v>280650000</v>
      </c>
      <c r="J34" s="99">
        <v>668400000</v>
      </c>
      <c r="K34" s="73"/>
      <c r="L34" s="76"/>
      <c r="M34" s="66">
        <v>45658</v>
      </c>
      <c r="N34" s="66">
        <v>46022</v>
      </c>
      <c r="O34" s="126">
        <f t="shared" ref="O34" si="20">+F35/F34</f>
        <v>0</v>
      </c>
      <c r="P34" s="126">
        <f t="shared" ref="P34" si="21">+H35/H34</f>
        <v>0</v>
      </c>
      <c r="Q34" s="127" t="e">
        <f t="shared" ref="Q34" si="22">+(O34*O34)/P34</f>
        <v>#DIV/0!</v>
      </c>
    </row>
    <row r="35" spans="2:17" ht="42.75" customHeight="1">
      <c r="B35" s="135"/>
      <c r="C35" s="217"/>
      <c r="D35" s="73" t="s">
        <v>2</v>
      </c>
      <c r="E35" s="122"/>
      <c r="F35" s="89">
        <v>0</v>
      </c>
      <c r="G35" s="73" t="s">
        <v>40</v>
      </c>
      <c r="H35" s="64">
        <f t="shared" si="0"/>
        <v>0</v>
      </c>
      <c r="I35" s="64"/>
      <c r="J35" s="64"/>
      <c r="K35" s="73"/>
      <c r="L35" s="76"/>
      <c r="M35" s="66">
        <v>45658</v>
      </c>
      <c r="N35" s="66">
        <v>46022</v>
      </c>
      <c r="O35" s="126"/>
      <c r="P35" s="126"/>
      <c r="Q35" s="127"/>
    </row>
    <row r="36" spans="2:17" ht="25.5" customHeight="1">
      <c r="B36" s="135" t="s">
        <v>56</v>
      </c>
      <c r="C36" s="217" t="s">
        <v>169</v>
      </c>
      <c r="D36" s="73" t="s">
        <v>3</v>
      </c>
      <c r="E36" s="122" t="s">
        <v>31</v>
      </c>
      <c r="F36" s="89">
        <v>1</v>
      </c>
      <c r="G36" s="73" t="s">
        <v>3</v>
      </c>
      <c r="H36" s="64">
        <f t="shared" si="0"/>
        <v>0</v>
      </c>
      <c r="I36" s="64"/>
      <c r="J36" s="64"/>
      <c r="K36" s="73"/>
      <c r="L36" s="76"/>
      <c r="M36" s="66">
        <v>45658</v>
      </c>
      <c r="N36" s="66">
        <v>46022</v>
      </c>
      <c r="O36" s="126">
        <f t="shared" ref="O36" si="23">+F37/F36</f>
        <v>0</v>
      </c>
      <c r="P36" s="126" t="e">
        <f t="shared" ref="P36" si="24">+H37/H36</f>
        <v>#DIV/0!</v>
      </c>
      <c r="Q36" s="127">
        <v>0</v>
      </c>
    </row>
    <row r="37" spans="2:17" ht="25.5" customHeight="1">
      <c r="B37" s="135"/>
      <c r="C37" s="217"/>
      <c r="D37" s="73" t="s">
        <v>2</v>
      </c>
      <c r="E37" s="122"/>
      <c r="F37" s="89">
        <v>0</v>
      </c>
      <c r="G37" s="73" t="s">
        <v>40</v>
      </c>
      <c r="H37" s="64">
        <f t="shared" si="0"/>
        <v>0</v>
      </c>
      <c r="I37" s="76"/>
      <c r="J37" s="76"/>
      <c r="K37" s="79"/>
      <c r="L37" s="76"/>
      <c r="M37" s="66">
        <v>45658</v>
      </c>
      <c r="N37" s="66">
        <v>46022</v>
      </c>
      <c r="O37" s="126"/>
      <c r="P37" s="126"/>
      <c r="Q37" s="127"/>
    </row>
    <row r="38" spans="2:17" ht="62.25" customHeight="1">
      <c r="B38" s="135" t="s">
        <v>57</v>
      </c>
      <c r="C38" s="217" t="s">
        <v>170</v>
      </c>
      <c r="D38" s="73" t="s">
        <v>3</v>
      </c>
      <c r="E38" s="122" t="s">
        <v>31</v>
      </c>
      <c r="F38" s="89">
        <v>1</v>
      </c>
      <c r="G38" s="73" t="s">
        <v>3</v>
      </c>
      <c r="H38" s="64">
        <f t="shared" si="0"/>
        <v>54000000</v>
      </c>
      <c r="I38" s="64"/>
      <c r="J38" s="99">
        <v>54000000</v>
      </c>
      <c r="K38" s="73"/>
      <c r="L38" s="64"/>
      <c r="M38" s="66">
        <v>45658</v>
      </c>
      <c r="N38" s="66">
        <v>46022</v>
      </c>
      <c r="O38" s="126">
        <f t="shared" ref="O38" si="25">+F39/F38</f>
        <v>0</v>
      </c>
      <c r="P38" s="126">
        <f t="shared" ref="P38" si="26">+H39/H38</f>
        <v>0</v>
      </c>
      <c r="Q38" s="127" t="e">
        <f t="shared" ref="Q38" si="27">+(O38*O38)/P38</f>
        <v>#DIV/0!</v>
      </c>
    </row>
    <row r="39" spans="2:17" ht="51.75" customHeight="1">
      <c r="B39" s="135"/>
      <c r="C39" s="217"/>
      <c r="D39" s="73" t="s">
        <v>2</v>
      </c>
      <c r="E39" s="122"/>
      <c r="F39" s="89">
        <v>0</v>
      </c>
      <c r="G39" s="73" t="s">
        <v>40</v>
      </c>
      <c r="H39" s="64">
        <f t="shared" si="0"/>
        <v>0</v>
      </c>
      <c r="I39" s="76"/>
      <c r="J39" s="64"/>
      <c r="K39" s="79"/>
      <c r="L39" s="76"/>
      <c r="M39" s="66">
        <v>45658</v>
      </c>
      <c r="N39" s="66">
        <v>46022</v>
      </c>
      <c r="O39" s="126"/>
      <c r="P39" s="126"/>
      <c r="Q39" s="127"/>
    </row>
    <row r="40" spans="2:17" ht="25.5" customHeight="1">
      <c r="B40" s="135" t="s">
        <v>57</v>
      </c>
      <c r="C40" s="217" t="s">
        <v>171</v>
      </c>
      <c r="D40" s="63" t="s">
        <v>3</v>
      </c>
      <c r="E40" s="122" t="s">
        <v>31</v>
      </c>
      <c r="F40" s="89">
        <v>1</v>
      </c>
      <c r="G40" s="73" t="s">
        <v>3</v>
      </c>
      <c r="H40" s="64">
        <f t="shared" si="0"/>
        <v>99000000</v>
      </c>
      <c r="I40" s="64"/>
      <c r="J40" s="99">
        <v>99000000</v>
      </c>
      <c r="K40" s="73"/>
      <c r="L40" s="76"/>
      <c r="M40" s="66">
        <v>45658</v>
      </c>
      <c r="N40" s="66">
        <v>46022</v>
      </c>
      <c r="O40" s="126">
        <f t="shared" ref="O40" si="28">+F41/F40</f>
        <v>0</v>
      </c>
      <c r="P40" s="126">
        <f t="shared" ref="P40" si="29">+H41/H40</f>
        <v>0</v>
      </c>
      <c r="Q40" s="127" t="e">
        <f t="shared" ref="Q40" si="30">+(O40*O40)/P40</f>
        <v>#DIV/0!</v>
      </c>
    </row>
    <row r="41" spans="2:17" ht="25.5" customHeight="1">
      <c r="B41" s="135"/>
      <c r="C41" s="217"/>
      <c r="D41" s="63" t="s">
        <v>2</v>
      </c>
      <c r="E41" s="122"/>
      <c r="F41" s="89">
        <v>0</v>
      </c>
      <c r="G41" s="73" t="s">
        <v>40</v>
      </c>
      <c r="H41" s="64">
        <f t="shared" si="0"/>
        <v>0</v>
      </c>
      <c r="I41" s="64"/>
      <c r="J41" s="64"/>
      <c r="K41" s="73"/>
      <c r="L41" s="76"/>
      <c r="M41" s="66">
        <v>45658</v>
      </c>
      <c r="N41" s="66">
        <v>46022</v>
      </c>
      <c r="O41" s="126"/>
      <c r="P41" s="126"/>
      <c r="Q41" s="127"/>
    </row>
    <row r="42" spans="2:17" ht="42.75" customHeight="1">
      <c r="B42" s="135" t="s">
        <v>58</v>
      </c>
      <c r="C42" s="217" t="s">
        <v>172</v>
      </c>
      <c r="D42" s="63" t="s">
        <v>3</v>
      </c>
      <c r="E42" s="122" t="s">
        <v>31</v>
      </c>
      <c r="F42" s="89">
        <v>1</v>
      </c>
      <c r="G42" s="73" t="s">
        <v>3</v>
      </c>
      <c r="H42" s="64">
        <f t="shared" si="0"/>
        <v>250000000</v>
      </c>
      <c r="I42" s="98">
        <v>250000000</v>
      </c>
      <c r="J42" s="64"/>
      <c r="K42" s="73"/>
      <c r="L42" s="64"/>
      <c r="M42" s="66">
        <v>45658</v>
      </c>
      <c r="N42" s="66">
        <v>46022</v>
      </c>
      <c r="O42" s="126">
        <f t="shared" ref="O42" si="31">+F43/F42</f>
        <v>0</v>
      </c>
      <c r="P42" s="126">
        <f t="shared" ref="P42" si="32">+H43/H42</f>
        <v>0</v>
      </c>
      <c r="Q42" s="127" t="e">
        <f t="shared" ref="Q42" si="33">+(O42*O42)/P42</f>
        <v>#DIV/0!</v>
      </c>
    </row>
    <row r="43" spans="2:17" ht="33.75" customHeight="1">
      <c r="B43" s="135"/>
      <c r="C43" s="217"/>
      <c r="D43" s="63" t="s">
        <v>2</v>
      </c>
      <c r="E43" s="122"/>
      <c r="F43" s="89">
        <v>0</v>
      </c>
      <c r="G43" s="73" t="s">
        <v>40</v>
      </c>
      <c r="H43" s="64">
        <f t="shared" si="0"/>
        <v>0</v>
      </c>
      <c r="I43" s="64"/>
      <c r="J43" s="64"/>
      <c r="K43" s="73"/>
      <c r="L43" s="76"/>
      <c r="M43" s="66">
        <v>45658</v>
      </c>
      <c r="N43" s="66">
        <v>46022</v>
      </c>
      <c r="O43" s="126"/>
      <c r="P43" s="126"/>
      <c r="Q43" s="127"/>
    </row>
    <row r="44" spans="2:17" ht="25.5" customHeight="1">
      <c r="B44" s="135" t="s">
        <v>58</v>
      </c>
      <c r="C44" s="217" t="s">
        <v>173</v>
      </c>
      <c r="D44" s="63" t="s">
        <v>3</v>
      </c>
      <c r="E44" s="122" t="s">
        <v>31</v>
      </c>
      <c r="F44" s="89">
        <v>1</v>
      </c>
      <c r="G44" s="73" t="s">
        <v>3</v>
      </c>
      <c r="H44" s="64">
        <f t="shared" si="0"/>
        <v>526860620</v>
      </c>
      <c r="I44" s="99">
        <v>75000000</v>
      </c>
      <c r="J44" s="99">
        <v>451860620</v>
      </c>
      <c r="K44" s="73"/>
      <c r="L44" s="76"/>
      <c r="M44" s="66">
        <v>45658</v>
      </c>
      <c r="N44" s="66">
        <v>46022</v>
      </c>
      <c r="O44" s="126">
        <f t="shared" ref="O44" si="34">+F45/F44</f>
        <v>0</v>
      </c>
      <c r="P44" s="126">
        <f t="shared" ref="P44" si="35">+H45/H44</f>
        <v>0</v>
      </c>
      <c r="Q44" s="127" t="e">
        <f t="shared" ref="Q44" si="36">+(O44*O44)/P44</f>
        <v>#DIV/0!</v>
      </c>
    </row>
    <row r="45" spans="2:17" ht="25.5" customHeight="1">
      <c r="B45" s="135"/>
      <c r="C45" s="217"/>
      <c r="D45" s="63" t="s">
        <v>2</v>
      </c>
      <c r="E45" s="122"/>
      <c r="F45" s="89">
        <v>0</v>
      </c>
      <c r="G45" s="73" t="s">
        <v>40</v>
      </c>
      <c r="H45" s="64">
        <f t="shared" si="0"/>
        <v>0</v>
      </c>
      <c r="I45" s="64"/>
      <c r="J45" s="64"/>
      <c r="K45" s="73"/>
      <c r="L45" s="76"/>
      <c r="M45" s="66">
        <v>45658</v>
      </c>
      <c r="N45" s="66">
        <v>46022</v>
      </c>
      <c r="O45" s="126"/>
      <c r="P45" s="126"/>
      <c r="Q45" s="127"/>
    </row>
    <row r="46" spans="2:17" ht="25.5" customHeight="1">
      <c r="B46" s="135" t="s">
        <v>59</v>
      </c>
      <c r="C46" s="217" t="s">
        <v>174</v>
      </c>
      <c r="D46" s="63" t="s">
        <v>38</v>
      </c>
      <c r="E46" s="122" t="s">
        <v>31</v>
      </c>
      <c r="F46" s="89">
        <v>1</v>
      </c>
      <c r="G46" s="73" t="s">
        <v>38</v>
      </c>
      <c r="H46" s="64">
        <f t="shared" si="0"/>
        <v>25200000</v>
      </c>
      <c r="I46" s="98"/>
      <c r="J46" s="98">
        <v>25200000</v>
      </c>
      <c r="K46" s="73"/>
      <c r="L46" s="76"/>
      <c r="M46" s="66">
        <v>45658</v>
      </c>
      <c r="N46" s="66">
        <v>46022</v>
      </c>
      <c r="O46" s="126">
        <f t="shared" ref="O46" si="37">+F47/F46</f>
        <v>0</v>
      </c>
      <c r="P46" s="126">
        <f t="shared" ref="P46" si="38">+H47/H46</f>
        <v>0</v>
      </c>
      <c r="Q46" s="127" t="e">
        <f t="shared" ref="Q46" si="39">+(O46*O46)/P46</f>
        <v>#DIV/0!</v>
      </c>
    </row>
    <row r="47" spans="2:17" ht="25.5" customHeight="1">
      <c r="B47" s="135"/>
      <c r="C47" s="217"/>
      <c r="D47" s="63" t="s">
        <v>2</v>
      </c>
      <c r="E47" s="122"/>
      <c r="F47" s="89">
        <v>0</v>
      </c>
      <c r="G47" s="73" t="s">
        <v>40</v>
      </c>
      <c r="H47" s="64">
        <f t="shared" si="0"/>
        <v>0</v>
      </c>
      <c r="I47" s="64"/>
      <c r="J47" s="64"/>
      <c r="K47" s="73"/>
      <c r="L47" s="76"/>
      <c r="M47" s="66">
        <v>45658</v>
      </c>
      <c r="N47" s="66">
        <v>46022</v>
      </c>
      <c r="O47" s="126"/>
      <c r="P47" s="126"/>
      <c r="Q47" s="127"/>
    </row>
    <row r="48" spans="2:17" ht="25.5" customHeight="1">
      <c r="B48" s="135" t="s">
        <v>59</v>
      </c>
      <c r="C48" s="217" t="s">
        <v>175</v>
      </c>
      <c r="D48" s="63" t="s">
        <v>3</v>
      </c>
      <c r="E48" s="122" t="s">
        <v>31</v>
      </c>
      <c r="F48" s="89">
        <v>1</v>
      </c>
      <c r="G48" s="73" t="s">
        <v>3</v>
      </c>
      <c r="H48" s="64">
        <f t="shared" si="0"/>
        <v>25200000</v>
      </c>
      <c r="I48" s="98"/>
      <c r="J48" s="98">
        <v>25200000</v>
      </c>
      <c r="K48" s="73"/>
      <c r="L48" s="64"/>
      <c r="M48" s="66">
        <v>45658</v>
      </c>
      <c r="N48" s="66">
        <v>46022</v>
      </c>
      <c r="O48" s="126">
        <f t="shared" ref="O48" si="40">+F49/F48</f>
        <v>0</v>
      </c>
      <c r="P48" s="126">
        <f t="shared" ref="P48" si="41">+H49/H48</f>
        <v>0</v>
      </c>
      <c r="Q48" s="127" t="e">
        <f t="shared" ref="Q48" si="42">+(O48*O48)/P48</f>
        <v>#DIV/0!</v>
      </c>
    </row>
    <row r="49" spans="2:17" ht="25.5" customHeight="1">
      <c r="B49" s="135"/>
      <c r="C49" s="217"/>
      <c r="D49" s="63" t="s">
        <v>2</v>
      </c>
      <c r="E49" s="122"/>
      <c r="F49" s="89">
        <v>0</v>
      </c>
      <c r="G49" s="73" t="s">
        <v>40</v>
      </c>
      <c r="H49" s="64">
        <f t="shared" si="0"/>
        <v>0</v>
      </c>
      <c r="I49" s="64"/>
      <c r="J49" s="64"/>
      <c r="K49" s="73"/>
      <c r="L49" s="76"/>
      <c r="M49" s="66">
        <v>45658</v>
      </c>
      <c r="N49" s="66">
        <v>46022</v>
      </c>
      <c r="O49" s="126"/>
      <c r="P49" s="126"/>
      <c r="Q49" s="127"/>
    </row>
    <row r="50" spans="2:17" ht="38.25" customHeight="1">
      <c r="B50" s="135" t="s">
        <v>60</v>
      </c>
      <c r="C50" s="217" t="s">
        <v>176</v>
      </c>
      <c r="D50" s="63" t="s">
        <v>3</v>
      </c>
      <c r="E50" s="136" t="s">
        <v>66</v>
      </c>
      <c r="F50" s="78">
        <v>100</v>
      </c>
      <c r="G50" s="73" t="s">
        <v>3</v>
      </c>
      <c r="H50" s="64">
        <f t="shared" si="0"/>
        <v>285200000</v>
      </c>
      <c r="I50" s="98">
        <v>260000000</v>
      </c>
      <c r="J50" s="98">
        <v>25200000</v>
      </c>
      <c r="K50" s="73"/>
      <c r="L50" s="76"/>
      <c r="M50" s="66">
        <v>45658</v>
      </c>
      <c r="N50" s="66">
        <v>46022</v>
      </c>
      <c r="O50" s="126">
        <f t="shared" ref="O50" si="43">+F51/F50</f>
        <v>0</v>
      </c>
      <c r="P50" s="126">
        <f t="shared" ref="P50" si="44">+H51/H50</f>
        <v>0</v>
      </c>
      <c r="Q50" s="127" t="e">
        <f t="shared" ref="Q50" si="45">+(O50*O50)/P50</f>
        <v>#DIV/0!</v>
      </c>
    </row>
    <row r="51" spans="2:17" ht="40.5" customHeight="1">
      <c r="B51" s="135"/>
      <c r="C51" s="217"/>
      <c r="D51" s="63" t="s">
        <v>2</v>
      </c>
      <c r="E51" s="136"/>
      <c r="F51" s="77">
        <v>0</v>
      </c>
      <c r="G51" s="73" t="s">
        <v>40</v>
      </c>
      <c r="H51" s="64">
        <f t="shared" si="0"/>
        <v>0</v>
      </c>
      <c r="I51" s="64"/>
      <c r="J51" s="64"/>
      <c r="K51" s="73"/>
      <c r="L51" s="76"/>
      <c r="M51" s="66">
        <v>45658</v>
      </c>
      <c r="N51" s="66">
        <v>46022</v>
      </c>
      <c r="O51" s="126"/>
      <c r="P51" s="126"/>
      <c r="Q51" s="127"/>
    </row>
    <row r="52" spans="2:17" ht="25.5" customHeight="1">
      <c r="B52" s="135" t="s">
        <v>60</v>
      </c>
      <c r="C52" s="217" t="s">
        <v>177</v>
      </c>
      <c r="D52" s="63" t="s">
        <v>3</v>
      </c>
      <c r="E52" s="136" t="s">
        <v>66</v>
      </c>
      <c r="F52" s="78">
        <v>100</v>
      </c>
      <c r="G52" s="73" t="s">
        <v>3</v>
      </c>
      <c r="H52" s="64">
        <f t="shared" si="0"/>
        <v>0</v>
      </c>
      <c r="I52" s="64"/>
      <c r="J52" s="64"/>
      <c r="K52" s="73"/>
      <c r="L52" s="76"/>
      <c r="M52" s="66">
        <v>45658</v>
      </c>
      <c r="N52" s="66">
        <v>46022</v>
      </c>
      <c r="O52" s="126">
        <f t="shared" ref="O52" si="46">+F53/F52</f>
        <v>0</v>
      </c>
      <c r="P52" s="126" t="e">
        <f t="shared" ref="P52" si="47">+H53/H52</f>
        <v>#DIV/0!</v>
      </c>
      <c r="Q52" s="127" t="e">
        <f t="shared" ref="Q52" si="48">+(O52*O52)/P52</f>
        <v>#DIV/0!</v>
      </c>
    </row>
    <row r="53" spans="2:17" ht="25.5" customHeight="1">
      <c r="B53" s="135"/>
      <c r="C53" s="217"/>
      <c r="D53" s="63" t="s">
        <v>2</v>
      </c>
      <c r="E53" s="136"/>
      <c r="F53" s="77">
        <v>0</v>
      </c>
      <c r="G53" s="73" t="s">
        <v>40</v>
      </c>
      <c r="H53" s="64">
        <f t="shared" si="0"/>
        <v>0</v>
      </c>
      <c r="I53" s="64"/>
      <c r="J53" s="64"/>
      <c r="K53" s="73"/>
      <c r="L53" s="76"/>
      <c r="M53" s="66">
        <v>45658</v>
      </c>
      <c r="N53" s="66">
        <v>46022</v>
      </c>
      <c r="O53" s="126"/>
      <c r="P53" s="126"/>
      <c r="Q53" s="127"/>
    </row>
    <row r="54" spans="2:17" ht="33.75" customHeight="1">
      <c r="B54" s="135" t="s">
        <v>61</v>
      </c>
      <c r="C54" s="217" t="s">
        <v>178</v>
      </c>
      <c r="D54" s="63" t="s">
        <v>3</v>
      </c>
      <c r="E54" s="136" t="s">
        <v>66</v>
      </c>
      <c r="F54" s="78">
        <v>100</v>
      </c>
      <c r="G54" s="73" t="s">
        <v>3</v>
      </c>
      <c r="H54" s="64">
        <f t="shared" si="0"/>
        <v>126000000</v>
      </c>
      <c r="I54" s="98">
        <v>75600000</v>
      </c>
      <c r="J54" s="99">
        <v>50400000</v>
      </c>
      <c r="K54" s="73"/>
      <c r="L54" s="76"/>
      <c r="M54" s="66">
        <v>45658</v>
      </c>
      <c r="N54" s="66">
        <v>46022</v>
      </c>
      <c r="O54" s="126">
        <f t="shared" ref="O54" si="49">+F55/F54</f>
        <v>0</v>
      </c>
      <c r="P54" s="126">
        <f t="shared" ref="P54" si="50">+H55/H54</f>
        <v>0</v>
      </c>
      <c r="Q54" s="127" t="e">
        <f t="shared" ref="Q54" si="51">+(O54*O54)/P54</f>
        <v>#DIV/0!</v>
      </c>
    </row>
    <row r="55" spans="2:17" ht="36" customHeight="1">
      <c r="B55" s="135"/>
      <c r="C55" s="217"/>
      <c r="D55" s="63" t="s">
        <v>2</v>
      </c>
      <c r="E55" s="136"/>
      <c r="F55" s="77">
        <v>0</v>
      </c>
      <c r="G55" s="73" t="s">
        <v>40</v>
      </c>
      <c r="H55" s="64">
        <f t="shared" si="0"/>
        <v>0</v>
      </c>
      <c r="I55" s="64"/>
      <c r="J55" s="64"/>
      <c r="K55" s="73"/>
      <c r="L55" s="76"/>
      <c r="M55" s="66">
        <v>45658</v>
      </c>
      <c r="N55" s="66">
        <v>46022</v>
      </c>
      <c r="O55" s="126"/>
      <c r="P55" s="126"/>
      <c r="Q55" s="127"/>
    </row>
    <row r="56" spans="2:17" ht="25.5" customHeight="1">
      <c r="B56" s="135" t="s">
        <v>61</v>
      </c>
      <c r="C56" s="217" t="s">
        <v>179</v>
      </c>
      <c r="D56" s="63" t="s">
        <v>3</v>
      </c>
      <c r="E56" s="136" t="s">
        <v>66</v>
      </c>
      <c r="F56" s="78">
        <v>100</v>
      </c>
      <c r="G56" s="73" t="s">
        <v>3</v>
      </c>
      <c r="H56" s="64">
        <f t="shared" si="0"/>
        <v>42000000</v>
      </c>
      <c r="I56" s="98">
        <v>42000000</v>
      </c>
      <c r="J56" s="64"/>
      <c r="K56" s="73"/>
      <c r="L56" s="76"/>
      <c r="M56" s="66">
        <v>45658</v>
      </c>
      <c r="N56" s="66">
        <v>46022</v>
      </c>
      <c r="O56" s="126">
        <f t="shared" ref="O56" si="52">+F57/F56</f>
        <v>0</v>
      </c>
      <c r="P56" s="126">
        <f t="shared" ref="P56" si="53">+H57/H56</f>
        <v>0</v>
      </c>
      <c r="Q56" s="127">
        <v>0</v>
      </c>
    </row>
    <row r="57" spans="2:17" ht="25.5" customHeight="1">
      <c r="B57" s="135"/>
      <c r="C57" s="217"/>
      <c r="D57" s="63" t="s">
        <v>2</v>
      </c>
      <c r="E57" s="136"/>
      <c r="F57" s="77">
        <v>0</v>
      </c>
      <c r="G57" s="73" t="s">
        <v>40</v>
      </c>
      <c r="H57" s="64">
        <f t="shared" si="0"/>
        <v>0</v>
      </c>
      <c r="I57" s="76"/>
      <c r="J57" s="76"/>
      <c r="K57" s="79"/>
      <c r="L57" s="76"/>
      <c r="M57" s="66">
        <v>45658</v>
      </c>
      <c r="N57" s="66">
        <v>46022</v>
      </c>
      <c r="O57" s="126"/>
      <c r="P57" s="126"/>
      <c r="Q57" s="127"/>
    </row>
    <row r="58" spans="2:17" ht="25.5" customHeight="1">
      <c r="B58" s="218" t="s">
        <v>62</v>
      </c>
      <c r="C58" s="217" t="s">
        <v>180</v>
      </c>
      <c r="D58" s="63" t="s">
        <v>38</v>
      </c>
      <c r="E58" s="122" t="s">
        <v>31</v>
      </c>
      <c r="F58" s="89">
        <v>1</v>
      </c>
      <c r="G58" s="73" t="s">
        <v>38</v>
      </c>
      <c r="H58" s="64">
        <f t="shared" si="0"/>
        <v>38100000</v>
      </c>
      <c r="I58" s="64"/>
      <c r="J58" s="98">
        <v>38100000</v>
      </c>
      <c r="K58" s="73"/>
      <c r="L58" s="76"/>
      <c r="M58" s="66">
        <v>45658</v>
      </c>
      <c r="N58" s="66">
        <v>46022</v>
      </c>
      <c r="O58" s="126">
        <f t="shared" ref="O58" si="54">+F59/F58</f>
        <v>0</v>
      </c>
      <c r="P58" s="126">
        <f t="shared" ref="P58" si="55">+H59/H58</f>
        <v>0</v>
      </c>
      <c r="Q58" s="127" t="e">
        <f t="shared" ref="Q58" si="56">+(O58*O58)/P58</f>
        <v>#DIV/0!</v>
      </c>
    </row>
    <row r="59" spans="2:17" ht="39.75" customHeight="1">
      <c r="B59" s="218"/>
      <c r="C59" s="217"/>
      <c r="D59" s="63" t="s">
        <v>2</v>
      </c>
      <c r="E59" s="122"/>
      <c r="F59" s="89">
        <v>0</v>
      </c>
      <c r="G59" s="73" t="s">
        <v>40</v>
      </c>
      <c r="H59" s="64">
        <f t="shared" si="0"/>
        <v>0</v>
      </c>
      <c r="I59" s="64"/>
      <c r="J59" s="64"/>
      <c r="K59" s="73"/>
      <c r="L59" s="76"/>
      <c r="M59" s="66">
        <v>45658</v>
      </c>
      <c r="N59" s="66">
        <v>46022</v>
      </c>
      <c r="O59" s="126"/>
      <c r="P59" s="126"/>
      <c r="Q59" s="127"/>
    </row>
    <row r="60" spans="2:17" ht="25.5" customHeight="1">
      <c r="B60" s="218" t="s">
        <v>63</v>
      </c>
      <c r="C60" s="217" t="s">
        <v>181</v>
      </c>
      <c r="D60" s="63" t="s">
        <v>3</v>
      </c>
      <c r="E60" s="136" t="s">
        <v>66</v>
      </c>
      <c r="F60" s="78">
        <v>100</v>
      </c>
      <c r="G60" s="73" t="s">
        <v>3</v>
      </c>
      <c r="H60" s="64">
        <f t="shared" si="0"/>
        <v>0</v>
      </c>
      <c r="I60" s="64"/>
      <c r="J60" s="64"/>
      <c r="K60" s="73"/>
      <c r="L60" s="76"/>
      <c r="M60" s="66">
        <v>45658</v>
      </c>
      <c r="N60" s="66">
        <v>46022</v>
      </c>
      <c r="O60" s="126">
        <f t="shared" ref="O60" si="57">+F61/F60</f>
        <v>0</v>
      </c>
      <c r="P60" s="126" t="e">
        <f t="shared" ref="P60" si="58">+H61/H60</f>
        <v>#DIV/0!</v>
      </c>
      <c r="Q60" s="127" t="e">
        <f t="shared" ref="Q60" si="59">+(O60*O60)/P60</f>
        <v>#DIV/0!</v>
      </c>
    </row>
    <row r="61" spans="2:17" ht="38.25" customHeight="1">
      <c r="B61" s="218"/>
      <c r="C61" s="217"/>
      <c r="D61" s="63" t="s">
        <v>2</v>
      </c>
      <c r="E61" s="136"/>
      <c r="F61" s="77">
        <v>0</v>
      </c>
      <c r="G61" s="73" t="s">
        <v>40</v>
      </c>
      <c r="H61" s="64">
        <f t="shared" si="0"/>
        <v>0</v>
      </c>
      <c r="I61" s="64"/>
      <c r="J61" s="64"/>
      <c r="K61" s="73"/>
      <c r="L61" s="76"/>
      <c r="M61" s="66">
        <v>45658</v>
      </c>
      <c r="N61" s="66">
        <v>46022</v>
      </c>
      <c r="O61" s="126"/>
      <c r="P61" s="126"/>
      <c r="Q61" s="127"/>
    </row>
    <row r="62" spans="2:17" ht="25.5" customHeight="1">
      <c r="B62" s="218" t="s">
        <v>63</v>
      </c>
      <c r="C62" s="217" t="s">
        <v>182</v>
      </c>
      <c r="D62" s="63" t="s">
        <v>3</v>
      </c>
      <c r="E62" s="122" t="s">
        <v>31</v>
      </c>
      <c r="F62" s="89">
        <v>1</v>
      </c>
      <c r="G62" s="73" t="s">
        <v>3</v>
      </c>
      <c r="H62" s="64">
        <f t="shared" si="0"/>
        <v>137200000</v>
      </c>
      <c r="I62" s="98"/>
      <c r="J62" s="99">
        <v>137200000</v>
      </c>
      <c r="K62" s="73"/>
      <c r="L62" s="76"/>
      <c r="M62" s="66">
        <v>45658</v>
      </c>
      <c r="N62" s="66">
        <v>46022</v>
      </c>
      <c r="O62" s="126">
        <f t="shared" ref="O62" si="60">+F63/F62</f>
        <v>0</v>
      </c>
      <c r="P62" s="126">
        <f t="shared" ref="P62" si="61">+H63/H62</f>
        <v>0</v>
      </c>
      <c r="Q62" s="127" t="e">
        <f t="shared" ref="Q62" si="62">+(O62*O62)/P62</f>
        <v>#DIV/0!</v>
      </c>
    </row>
    <row r="63" spans="2:17" ht="25.5" customHeight="1">
      <c r="B63" s="218"/>
      <c r="C63" s="217"/>
      <c r="D63" s="63" t="s">
        <v>2</v>
      </c>
      <c r="E63" s="122"/>
      <c r="F63" s="89">
        <v>0</v>
      </c>
      <c r="G63" s="73" t="s">
        <v>40</v>
      </c>
      <c r="H63" s="64">
        <f t="shared" si="0"/>
        <v>0</v>
      </c>
      <c r="I63" s="64"/>
      <c r="J63" s="64"/>
      <c r="K63" s="73"/>
      <c r="L63" s="76"/>
      <c r="M63" s="66">
        <v>45658</v>
      </c>
      <c r="N63" s="66">
        <v>46022</v>
      </c>
      <c r="O63" s="126"/>
      <c r="P63" s="126"/>
      <c r="Q63" s="127"/>
    </row>
    <row r="64" spans="2:17" ht="25.5" customHeight="1">
      <c r="B64" s="135" t="s">
        <v>64</v>
      </c>
      <c r="C64" s="217" t="s">
        <v>183</v>
      </c>
      <c r="D64" s="63" t="s">
        <v>3</v>
      </c>
      <c r="E64" s="122" t="s">
        <v>31</v>
      </c>
      <c r="F64" s="89">
        <v>1</v>
      </c>
      <c r="G64" s="73" t="s">
        <v>3</v>
      </c>
      <c r="H64" s="64">
        <f t="shared" si="0"/>
        <v>0</v>
      </c>
      <c r="I64" s="64"/>
      <c r="J64" s="64"/>
      <c r="K64" s="73"/>
      <c r="L64" s="76"/>
      <c r="M64" s="66">
        <v>45658</v>
      </c>
      <c r="N64" s="66">
        <v>46022</v>
      </c>
      <c r="O64" s="126">
        <f t="shared" ref="O64" si="63">+F65/F64</f>
        <v>0</v>
      </c>
      <c r="P64" s="126" t="e">
        <f t="shared" ref="P64" si="64">+H65/H64</f>
        <v>#DIV/0!</v>
      </c>
      <c r="Q64" s="127" t="e">
        <f t="shared" ref="Q64" si="65">+(O64*O64)/P64</f>
        <v>#DIV/0!</v>
      </c>
    </row>
    <row r="65" spans="2:18" ht="25.5" customHeight="1">
      <c r="B65" s="135"/>
      <c r="C65" s="217"/>
      <c r="D65" s="63" t="s">
        <v>2</v>
      </c>
      <c r="E65" s="122"/>
      <c r="F65" s="89">
        <v>0</v>
      </c>
      <c r="G65" s="73" t="s">
        <v>40</v>
      </c>
      <c r="H65" s="64">
        <f t="shared" si="0"/>
        <v>0</v>
      </c>
      <c r="I65" s="64"/>
      <c r="J65" s="64"/>
      <c r="K65" s="73"/>
      <c r="L65" s="76"/>
      <c r="M65" s="66">
        <v>45658</v>
      </c>
      <c r="N65" s="66">
        <v>46022</v>
      </c>
      <c r="O65" s="126"/>
      <c r="P65" s="126"/>
      <c r="Q65" s="127"/>
    </row>
    <row r="66" spans="2:18" ht="25.5" customHeight="1">
      <c r="B66" s="135" t="s">
        <v>64</v>
      </c>
      <c r="C66" s="217" t="s">
        <v>184</v>
      </c>
      <c r="D66" s="63" t="s">
        <v>38</v>
      </c>
      <c r="E66" s="122" t="s">
        <v>31</v>
      </c>
      <c r="F66" s="89">
        <v>1</v>
      </c>
      <c r="G66" s="73" t="s">
        <v>38</v>
      </c>
      <c r="H66" s="64">
        <f t="shared" si="0"/>
        <v>0</v>
      </c>
      <c r="I66" s="64"/>
      <c r="J66" s="64"/>
      <c r="K66" s="73"/>
      <c r="L66" s="76"/>
      <c r="M66" s="66">
        <v>45658</v>
      </c>
      <c r="N66" s="66">
        <v>46022</v>
      </c>
      <c r="O66" s="126">
        <f t="shared" ref="O66" si="66">+F67/F66</f>
        <v>0</v>
      </c>
      <c r="P66" s="126" t="e">
        <f t="shared" ref="P66" si="67">+H67/H66</f>
        <v>#DIV/0!</v>
      </c>
      <c r="Q66" s="127" t="e">
        <f t="shared" ref="Q66" si="68">+(O66*O66)/P66</f>
        <v>#DIV/0!</v>
      </c>
    </row>
    <row r="67" spans="2:18" ht="25.5" customHeight="1">
      <c r="B67" s="135"/>
      <c r="C67" s="217"/>
      <c r="D67" s="63" t="s">
        <v>2</v>
      </c>
      <c r="E67" s="122"/>
      <c r="F67" s="89">
        <v>0</v>
      </c>
      <c r="G67" s="73" t="s">
        <v>40</v>
      </c>
      <c r="H67" s="64">
        <f t="shared" si="0"/>
        <v>0</v>
      </c>
      <c r="I67" s="64"/>
      <c r="J67" s="64"/>
      <c r="K67" s="73"/>
      <c r="L67" s="76"/>
      <c r="M67" s="66">
        <v>45658</v>
      </c>
      <c r="N67" s="66">
        <v>46022</v>
      </c>
      <c r="O67" s="126"/>
      <c r="P67" s="126"/>
      <c r="Q67" s="127"/>
    </row>
    <row r="68" spans="2:18" ht="25.5" customHeight="1">
      <c r="B68" s="218" t="s">
        <v>65</v>
      </c>
      <c r="C68" s="217" t="s">
        <v>185</v>
      </c>
      <c r="D68" s="63" t="s">
        <v>3</v>
      </c>
      <c r="E68" s="122" t="s">
        <v>31</v>
      </c>
      <c r="F68" s="89">
        <v>1</v>
      </c>
      <c r="G68" s="73" t="s">
        <v>3</v>
      </c>
      <c r="H68" s="64">
        <f t="shared" si="0"/>
        <v>0</v>
      </c>
      <c r="I68" s="64"/>
      <c r="J68" s="64"/>
      <c r="K68" s="73"/>
      <c r="L68" s="76"/>
      <c r="M68" s="66">
        <v>45658</v>
      </c>
      <c r="N68" s="66">
        <v>46022</v>
      </c>
      <c r="O68" s="126">
        <f t="shared" ref="O68" si="69">+F69/F68</f>
        <v>0</v>
      </c>
      <c r="P68" s="126" t="e">
        <f t="shared" ref="P68" si="70">+H69/H68</f>
        <v>#DIV/0!</v>
      </c>
      <c r="Q68" s="127" t="e">
        <f t="shared" ref="Q68" si="71">+(O68*O68)/P68</f>
        <v>#DIV/0!</v>
      </c>
    </row>
    <row r="69" spans="2:18" ht="25.5" customHeight="1">
      <c r="B69" s="218"/>
      <c r="C69" s="217"/>
      <c r="D69" s="63" t="s">
        <v>2</v>
      </c>
      <c r="E69" s="122"/>
      <c r="F69" s="89">
        <v>0</v>
      </c>
      <c r="G69" s="73" t="s">
        <v>40</v>
      </c>
      <c r="H69" s="64">
        <f t="shared" si="0"/>
        <v>0</v>
      </c>
      <c r="I69" s="64"/>
      <c r="J69" s="64"/>
      <c r="K69" s="73"/>
      <c r="L69" s="76"/>
      <c r="M69" s="66">
        <v>45658</v>
      </c>
      <c r="N69" s="66">
        <v>46022</v>
      </c>
      <c r="O69" s="126"/>
      <c r="P69" s="126"/>
      <c r="Q69" s="127"/>
    </row>
    <row r="70" spans="2:18" ht="25.5" customHeight="1">
      <c r="B70" s="218" t="s">
        <v>65</v>
      </c>
      <c r="C70" s="217" t="s">
        <v>186</v>
      </c>
      <c r="D70" s="63" t="s">
        <v>3</v>
      </c>
      <c r="E70" s="122" t="s">
        <v>31</v>
      </c>
      <c r="F70" s="89">
        <v>1</v>
      </c>
      <c r="G70" s="73" t="s">
        <v>3</v>
      </c>
      <c r="H70" s="64">
        <f t="shared" si="0"/>
        <v>0</v>
      </c>
      <c r="I70" s="64"/>
      <c r="J70" s="64"/>
      <c r="K70" s="73"/>
      <c r="L70" s="76"/>
      <c r="M70" s="66">
        <v>45658</v>
      </c>
      <c r="N70" s="66">
        <v>46022</v>
      </c>
      <c r="O70" s="126">
        <f t="shared" ref="O70" si="72">+F71/F70</f>
        <v>0</v>
      </c>
      <c r="P70" s="126" t="e">
        <f t="shared" ref="P70" si="73">+H71/H70</f>
        <v>#DIV/0!</v>
      </c>
      <c r="Q70" s="127" t="e">
        <f t="shared" ref="Q70" si="74">+(O70*O70)/P70</f>
        <v>#DIV/0!</v>
      </c>
    </row>
    <row r="71" spans="2:18" ht="25.5" customHeight="1">
      <c r="B71" s="218"/>
      <c r="C71" s="217"/>
      <c r="D71" s="63" t="s">
        <v>2</v>
      </c>
      <c r="E71" s="122"/>
      <c r="F71" s="89">
        <v>0</v>
      </c>
      <c r="G71" s="73" t="s">
        <v>40</v>
      </c>
      <c r="H71" s="64">
        <f t="shared" si="0"/>
        <v>0</v>
      </c>
      <c r="I71" s="64"/>
      <c r="J71" s="64"/>
      <c r="K71" s="73"/>
      <c r="L71" s="76"/>
      <c r="M71" s="66">
        <v>45658</v>
      </c>
      <c r="N71" s="66">
        <v>46022</v>
      </c>
      <c r="O71" s="126"/>
      <c r="P71" s="126"/>
      <c r="Q71" s="127"/>
    </row>
    <row r="72" spans="2:18" ht="62.25" customHeight="1">
      <c r="B72" s="218" t="s">
        <v>65</v>
      </c>
      <c r="C72" s="217" t="s">
        <v>187</v>
      </c>
      <c r="D72" s="63" t="s">
        <v>3</v>
      </c>
      <c r="E72" s="122" t="s">
        <v>31</v>
      </c>
      <c r="F72" s="89">
        <v>1</v>
      </c>
      <c r="G72" s="73" t="s">
        <v>3</v>
      </c>
      <c r="H72" s="64">
        <f t="shared" si="0"/>
        <v>448400000</v>
      </c>
      <c r="I72" s="98">
        <v>110300000</v>
      </c>
      <c r="J72" s="99">
        <v>338100000</v>
      </c>
      <c r="K72" s="73"/>
      <c r="L72" s="76"/>
      <c r="M72" s="66">
        <v>45658</v>
      </c>
      <c r="N72" s="66">
        <v>46022</v>
      </c>
      <c r="O72" s="126">
        <f t="shared" ref="O72" si="75">+F73/F72</f>
        <v>0</v>
      </c>
      <c r="P72" s="126">
        <f t="shared" ref="P72" si="76">+H73/H72</f>
        <v>0</v>
      </c>
      <c r="Q72" s="127" t="e">
        <f t="shared" ref="Q72" si="77">+(O72*O72)/P72</f>
        <v>#DIV/0!</v>
      </c>
    </row>
    <row r="73" spans="2:18" ht="40.5" customHeight="1">
      <c r="B73" s="218"/>
      <c r="C73" s="217"/>
      <c r="D73" s="63" t="s">
        <v>2</v>
      </c>
      <c r="E73" s="122"/>
      <c r="F73" s="89">
        <v>0</v>
      </c>
      <c r="G73" s="73" t="s">
        <v>40</v>
      </c>
      <c r="H73" s="64">
        <f t="shared" si="0"/>
        <v>0</v>
      </c>
      <c r="I73" s="64"/>
      <c r="J73" s="64"/>
      <c r="K73" s="73"/>
      <c r="L73" s="76"/>
      <c r="M73" s="66">
        <v>45658</v>
      </c>
      <c r="N73" s="66">
        <v>46022</v>
      </c>
      <c r="O73" s="126"/>
      <c r="P73" s="126"/>
      <c r="Q73" s="127"/>
    </row>
    <row r="74" spans="2:18" ht="25.5" customHeight="1">
      <c r="B74" s="135" t="s">
        <v>65</v>
      </c>
      <c r="C74" s="217" t="s">
        <v>188</v>
      </c>
      <c r="D74" s="73" t="s">
        <v>3</v>
      </c>
      <c r="E74" s="122" t="s">
        <v>31</v>
      </c>
      <c r="F74" s="89">
        <v>1</v>
      </c>
      <c r="G74" s="73" t="s">
        <v>3</v>
      </c>
      <c r="H74" s="64">
        <f t="shared" si="0"/>
        <v>75600000</v>
      </c>
      <c r="I74" s="98"/>
      <c r="J74" s="98">
        <v>75600000</v>
      </c>
      <c r="K74" s="73"/>
      <c r="L74" s="79"/>
      <c r="M74" s="66">
        <v>45658</v>
      </c>
      <c r="N74" s="66">
        <v>46022</v>
      </c>
      <c r="O74" s="126">
        <f t="shared" ref="O74" si="78">+F75/F74</f>
        <v>0</v>
      </c>
      <c r="P74" s="126">
        <f t="shared" ref="P74" si="79">+H75/H74</f>
        <v>0</v>
      </c>
      <c r="Q74" s="127">
        <v>0</v>
      </c>
    </row>
    <row r="75" spans="2:18" ht="25.5" customHeight="1">
      <c r="B75" s="135"/>
      <c r="C75" s="217"/>
      <c r="D75" s="73" t="s">
        <v>2</v>
      </c>
      <c r="E75" s="122"/>
      <c r="F75" s="89">
        <v>0</v>
      </c>
      <c r="G75" s="73" t="s">
        <v>40</v>
      </c>
      <c r="H75" s="64">
        <f t="shared" si="0"/>
        <v>0</v>
      </c>
      <c r="I75" s="76"/>
      <c r="J75" s="76"/>
      <c r="K75" s="79"/>
      <c r="L75" s="76"/>
      <c r="M75" s="66">
        <v>45658</v>
      </c>
      <c r="N75" s="66">
        <v>46022</v>
      </c>
      <c r="O75" s="126"/>
      <c r="P75" s="126"/>
      <c r="Q75" s="127"/>
    </row>
    <row r="76" spans="2:18">
      <c r="B76" s="128"/>
      <c r="C76" s="236" t="s">
        <v>7</v>
      </c>
      <c r="D76" s="73" t="s">
        <v>3</v>
      </c>
      <c r="E76" s="122"/>
      <c r="F76" s="77"/>
      <c r="G76" s="73" t="s">
        <v>3</v>
      </c>
      <c r="H76" s="82">
        <f>H18+H20+H22+H24+H26+H28+H30+H32+H34+H36+H38+H40+H42+H44+H46+H48+H50+H52+H54+H56+H58+H60+H62+H64+H66+H68+H70+H72+H74</f>
        <v>4747010620</v>
      </c>
      <c r="I76" s="82"/>
      <c r="J76" s="71"/>
      <c r="K76" s="71"/>
      <c r="L76" s="71"/>
      <c r="M76" s="66">
        <v>45658</v>
      </c>
      <c r="N76" s="66">
        <v>46022</v>
      </c>
      <c r="O76" s="126"/>
      <c r="P76" s="126"/>
      <c r="Q76" s="127"/>
    </row>
    <row r="77" spans="2:18">
      <c r="B77" s="128"/>
      <c r="C77" s="236"/>
      <c r="D77" s="73" t="s">
        <v>2</v>
      </c>
      <c r="E77" s="122"/>
      <c r="F77" s="77"/>
      <c r="G77" s="73" t="s">
        <v>40</v>
      </c>
      <c r="H77" s="83">
        <f>H19+H21+H23+H25+H27+H29+H31+H33+H35+H37+H39+H41+H43+H45+H47+H49+H51+H53+H55+H57+H59+H61+H63+H65+H67+H69+H71+H73+H75</f>
        <v>0</v>
      </c>
      <c r="I77" s="71"/>
      <c r="J77" s="71"/>
      <c r="K77" s="84"/>
      <c r="L77" s="71"/>
      <c r="M77" s="66">
        <v>45658</v>
      </c>
      <c r="N77" s="66">
        <v>46022</v>
      </c>
      <c r="O77" s="126"/>
      <c r="P77" s="126"/>
      <c r="Q77" s="127"/>
    </row>
    <row r="78" spans="2:18">
      <c r="B78" s="90"/>
      <c r="C78" s="90"/>
      <c r="D78" s="90"/>
      <c r="E78" s="90"/>
      <c r="F78" s="90"/>
      <c r="G78" s="90"/>
      <c r="H78" s="91"/>
      <c r="I78" s="92"/>
      <c r="J78" s="93"/>
      <c r="K78" s="93"/>
      <c r="L78" s="93"/>
      <c r="M78" s="94"/>
      <c r="N78" s="94"/>
      <c r="O78" s="92"/>
      <c r="P78" s="95"/>
      <c r="Q78" s="95"/>
      <c r="R78" s="13"/>
    </row>
    <row r="79" spans="2:18" ht="15.75">
      <c r="B79" s="130" t="s">
        <v>42</v>
      </c>
      <c r="C79" s="130"/>
      <c r="D79" s="132" t="s">
        <v>6</v>
      </c>
      <c r="E79" s="132"/>
      <c r="F79" s="132"/>
      <c r="G79" s="132"/>
      <c r="H79" s="132"/>
      <c r="I79" s="132"/>
      <c r="J79" s="54" t="s">
        <v>43</v>
      </c>
      <c r="K79" s="132" t="s">
        <v>44</v>
      </c>
      <c r="L79" s="132"/>
      <c r="M79" s="134" t="s">
        <v>5</v>
      </c>
      <c r="N79" s="134"/>
      <c r="O79" s="134"/>
      <c r="P79" s="134"/>
      <c r="Q79" s="134"/>
    </row>
    <row r="80" spans="2:18" ht="39.75" customHeight="1">
      <c r="B80" s="237" t="s">
        <v>96</v>
      </c>
      <c r="C80" s="237"/>
      <c r="D80" s="221" t="s">
        <v>128</v>
      </c>
      <c r="E80" s="221"/>
      <c r="F80" s="221"/>
      <c r="G80" s="221"/>
      <c r="H80" s="221"/>
      <c r="I80" s="221"/>
      <c r="J80" s="219" t="s">
        <v>130</v>
      </c>
      <c r="K80" s="12" t="s">
        <v>3</v>
      </c>
      <c r="L80" s="61">
        <v>0</v>
      </c>
      <c r="M80" s="107" t="s">
        <v>147</v>
      </c>
      <c r="N80" s="107"/>
      <c r="O80" s="107"/>
      <c r="P80" s="107"/>
      <c r="Q80" s="107"/>
    </row>
    <row r="81" spans="2:17" ht="51" customHeight="1">
      <c r="B81" s="237"/>
      <c r="C81" s="237"/>
      <c r="D81" s="221"/>
      <c r="E81" s="221"/>
      <c r="F81" s="221"/>
      <c r="G81" s="221"/>
      <c r="H81" s="221"/>
      <c r="I81" s="221"/>
      <c r="J81" s="219"/>
      <c r="K81" s="12" t="s">
        <v>2</v>
      </c>
      <c r="L81" s="62">
        <v>0</v>
      </c>
      <c r="M81" s="124" t="s">
        <v>0</v>
      </c>
      <c r="N81" s="124"/>
      <c r="O81" s="124"/>
      <c r="P81" s="124"/>
      <c r="Q81" s="124"/>
    </row>
    <row r="82" spans="2:17" ht="27.75" customHeight="1">
      <c r="B82" s="220" t="s">
        <v>97</v>
      </c>
      <c r="C82" s="220"/>
      <c r="D82" s="221" t="s">
        <v>114</v>
      </c>
      <c r="E82" s="221"/>
      <c r="F82" s="221"/>
      <c r="G82" s="221"/>
      <c r="H82" s="221"/>
      <c r="I82" s="221"/>
      <c r="J82" s="219" t="s">
        <v>130</v>
      </c>
      <c r="K82" s="12" t="s">
        <v>3</v>
      </c>
      <c r="L82" s="59">
        <v>0</v>
      </c>
      <c r="M82" s="107" t="s">
        <v>148</v>
      </c>
      <c r="N82" s="107"/>
      <c r="O82" s="107"/>
      <c r="P82" s="107"/>
      <c r="Q82" s="107"/>
    </row>
    <row r="83" spans="2:17" ht="62.25" customHeight="1">
      <c r="B83" s="220"/>
      <c r="C83" s="220"/>
      <c r="D83" s="221"/>
      <c r="E83" s="221"/>
      <c r="F83" s="221"/>
      <c r="G83" s="221"/>
      <c r="H83" s="221"/>
      <c r="I83" s="221"/>
      <c r="J83" s="219"/>
      <c r="K83" s="12" t="s">
        <v>2</v>
      </c>
      <c r="L83" s="96">
        <v>0</v>
      </c>
      <c r="M83" s="108" t="s">
        <v>4</v>
      </c>
      <c r="N83" s="108"/>
      <c r="O83" s="108"/>
      <c r="P83" s="108"/>
      <c r="Q83" s="108"/>
    </row>
    <row r="84" spans="2:17" ht="15.75">
      <c r="B84" s="220" t="s">
        <v>97</v>
      </c>
      <c r="C84" s="220"/>
      <c r="D84" s="221" t="s">
        <v>115</v>
      </c>
      <c r="E84" s="221"/>
      <c r="F84" s="221"/>
      <c r="G84" s="221"/>
      <c r="H84" s="221"/>
      <c r="I84" s="221"/>
      <c r="J84" s="219" t="s">
        <v>130</v>
      </c>
      <c r="K84" s="12" t="s">
        <v>3</v>
      </c>
      <c r="L84" s="60">
        <v>0</v>
      </c>
      <c r="M84" s="87"/>
      <c r="N84" s="87"/>
      <c r="O84" s="87"/>
      <c r="P84" s="87"/>
      <c r="Q84" s="87"/>
    </row>
    <row r="85" spans="2:17" ht="15.75">
      <c r="B85" s="220"/>
      <c r="C85" s="220"/>
      <c r="D85" s="221"/>
      <c r="E85" s="221"/>
      <c r="F85" s="221"/>
      <c r="G85" s="221"/>
      <c r="H85" s="221"/>
      <c r="I85" s="221"/>
      <c r="J85" s="219"/>
      <c r="K85" s="12" t="s">
        <v>2</v>
      </c>
      <c r="L85" s="96">
        <v>0</v>
      </c>
      <c r="M85" s="87"/>
      <c r="N85" s="87"/>
      <c r="O85" s="87"/>
      <c r="P85" s="87"/>
      <c r="Q85" s="87"/>
    </row>
    <row r="86" spans="2:17" ht="15.75">
      <c r="B86" s="220" t="s">
        <v>97</v>
      </c>
      <c r="C86" s="220"/>
      <c r="D86" s="221" t="s">
        <v>116</v>
      </c>
      <c r="E86" s="221"/>
      <c r="F86" s="221"/>
      <c r="G86" s="221"/>
      <c r="H86" s="221"/>
      <c r="I86" s="221"/>
      <c r="J86" s="219" t="s">
        <v>130</v>
      </c>
      <c r="K86" s="12" t="s">
        <v>3</v>
      </c>
      <c r="L86" s="59">
        <v>0</v>
      </c>
      <c r="M86" s="88"/>
      <c r="N86" s="88"/>
      <c r="O86" s="88"/>
      <c r="P86" s="88"/>
      <c r="Q86" s="88"/>
    </row>
    <row r="87" spans="2:17" ht="15.75">
      <c r="B87" s="220"/>
      <c r="C87" s="220"/>
      <c r="D87" s="221"/>
      <c r="E87" s="221"/>
      <c r="F87" s="221"/>
      <c r="G87" s="221"/>
      <c r="H87" s="221"/>
      <c r="I87" s="221"/>
      <c r="J87" s="219"/>
      <c r="K87" s="12" t="s">
        <v>2</v>
      </c>
      <c r="L87" s="96">
        <v>0</v>
      </c>
      <c r="M87" s="88"/>
      <c r="N87" s="88"/>
      <c r="O87" s="88"/>
      <c r="P87" s="88"/>
      <c r="Q87" s="88"/>
    </row>
    <row r="88" spans="2:17" ht="15.75">
      <c r="B88" s="220" t="s">
        <v>98</v>
      </c>
      <c r="C88" s="220"/>
      <c r="D88" s="221" t="s">
        <v>117</v>
      </c>
      <c r="E88" s="221"/>
      <c r="F88" s="221"/>
      <c r="G88" s="221"/>
      <c r="H88" s="221"/>
      <c r="I88" s="221"/>
      <c r="J88" s="219" t="s">
        <v>130</v>
      </c>
      <c r="K88" s="12" t="s">
        <v>3</v>
      </c>
      <c r="L88" s="60">
        <v>0</v>
      </c>
      <c r="M88" s="55"/>
      <c r="N88" s="55"/>
      <c r="O88" s="55"/>
      <c r="P88" s="55"/>
      <c r="Q88" s="55"/>
    </row>
    <row r="89" spans="2:17" ht="15.75">
      <c r="B89" s="220"/>
      <c r="C89" s="220"/>
      <c r="D89" s="221"/>
      <c r="E89" s="221"/>
      <c r="F89" s="221"/>
      <c r="G89" s="221"/>
      <c r="H89" s="221"/>
      <c r="I89" s="221"/>
      <c r="J89" s="219"/>
      <c r="K89" s="12" t="s">
        <v>2</v>
      </c>
      <c r="L89" s="96">
        <v>0</v>
      </c>
      <c r="M89" s="55"/>
      <c r="N89" s="55"/>
      <c r="O89" s="55"/>
      <c r="P89" s="55"/>
      <c r="Q89" s="55"/>
    </row>
    <row r="90" spans="2:17" ht="15.75">
      <c r="B90" s="220" t="s">
        <v>99</v>
      </c>
      <c r="C90" s="220"/>
      <c r="D90" s="221" t="s">
        <v>117</v>
      </c>
      <c r="E90" s="221"/>
      <c r="F90" s="221"/>
      <c r="G90" s="221"/>
      <c r="H90" s="221"/>
      <c r="I90" s="221"/>
      <c r="J90" s="219" t="s">
        <v>130</v>
      </c>
      <c r="K90" s="12" t="s">
        <v>3</v>
      </c>
      <c r="L90" s="59">
        <v>0</v>
      </c>
      <c r="M90" s="55"/>
      <c r="N90" s="55"/>
      <c r="O90" s="55"/>
      <c r="P90" s="55"/>
      <c r="Q90" s="55"/>
    </row>
    <row r="91" spans="2:17" ht="15.75">
      <c r="B91" s="220"/>
      <c r="C91" s="220"/>
      <c r="D91" s="221"/>
      <c r="E91" s="221"/>
      <c r="F91" s="221"/>
      <c r="G91" s="221"/>
      <c r="H91" s="221"/>
      <c r="I91" s="221"/>
      <c r="J91" s="219"/>
      <c r="K91" s="12" t="s">
        <v>2</v>
      </c>
      <c r="L91" s="96">
        <v>0</v>
      </c>
      <c r="M91" s="55"/>
      <c r="N91" s="55"/>
      <c r="O91" s="55"/>
      <c r="P91" s="55"/>
      <c r="Q91" s="55"/>
    </row>
    <row r="92" spans="2:17" ht="15.75">
      <c r="B92" s="220" t="s">
        <v>97</v>
      </c>
      <c r="C92" s="220"/>
      <c r="D92" s="221" t="s">
        <v>118</v>
      </c>
      <c r="E92" s="221"/>
      <c r="F92" s="221"/>
      <c r="G92" s="221"/>
      <c r="H92" s="221"/>
      <c r="I92" s="221"/>
      <c r="J92" s="219" t="s">
        <v>130</v>
      </c>
      <c r="K92" s="12" t="s">
        <v>3</v>
      </c>
      <c r="L92" s="60">
        <v>0</v>
      </c>
      <c r="M92" s="55"/>
      <c r="N92" s="55"/>
      <c r="O92" s="55"/>
      <c r="P92" s="55"/>
      <c r="Q92" s="55"/>
    </row>
    <row r="93" spans="2:17" ht="15.75">
      <c r="B93" s="220"/>
      <c r="C93" s="220"/>
      <c r="D93" s="221"/>
      <c r="E93" s="221"/>
      <c r="F93" s="221"/>
      <c r="G93" s="221"/>
      <c r="H93" s="221"/>
      <c r="I93" s="221"/>
      <c r="J93" s="219"/>
      <c r="K93" s="12" t="s">
        <v>2</v>
      </c>
      <c r="L93" s="96">
        <v>0</v>
      </c>
      <c r="M93" s="55"/>
      <c r="N93" s="55"/>
      <c r="O93" s="55"/>
      <c r="P93" s="55"/>
      <c r="Q93" s="55"/>
    </row>
    <row r="94" spans="2:17" ht="15.75">
      <c r="B94" s="220" t="s">
        <v>100</v>
      </c>
      <c r="C94" s="220"/>
      <c r="D94" s="221" t="s">
        <v>119</v>
      </c>
      <c r="E94" s="221"/>
      <c r="F94" s="221"/>
      <c r="G94" s="221"/>
      <c r="H94" s="221"/>
      <c r="I94" s="221"/>
      <c r="J94" s="219" t="s">
        <v>130</v>
      </c>
      <c r="K94" s="12" t="s">
        <v>3</v>
      </c>
      <c r="L94" s="59">
        <v>0</v>
      </c>
      <c r="M94" s="55"/>
      <c r="N94" s="55"/>
      <c r="O94" s="55"/>
      <c r="P94" s="55"/>
      <c r="Q94" s="55"/>
    </row>
    <row r="95" spans="2:17" ht="15.75">
      <c r="B95" s="220"/>
      <c r="C95" s="220"/>
      <c r="D95" s="221"/>
      <c r="E95" s="221"/>
      <c r="F95" s="221"/>
      <c r="G95" s="221"/>
      <c r="H95" s="221"/>
      <c r="I95" s="221"/>
      <c r="J95" s="219"/>
      <c r="K95" s="12" t="s">
        <v>2</v>
      </c>
      <c r="L95" s="96">
        <v>0</v>
      </c>
      <c r="M95" s="55"/>
      <c r="N95" s="55"/>
      <c r="O95" s="55"/>
      <c r="P95" s="55"/>
      <c r="Q95" s="55"/>
    </row>
    <row r="96" spans="2:17" ht="15.75">
      <c r="B96" s="220" t="s">
        <v>101</v>
      </c>
      <c r="C96" s="220"/>
      <c r="D96" s="221" t="s">
        <v>120</v>
      </c>
      <c r="E96" s="221"/>
      <c r="F96" s="221"/>
      <c r="G96" s="221"/>
      <c r="H96" s="221"/>
      <c r="I96" s="221"/>
      <c r="J96" s="219" t="s">
        <v>130</v>
      </c>
      <c r="K96" s="12" t="s">
        <v>3</v>
      </c>
      <c r="L96" s="60">
        <v>0</v>
      </c>
      <c r="M96" s="55"/>
      <c r="N96" s="55"/>
      <c r="O96" s="55"/>
      <c r="P96" s="55"/>
      <c r="Q96" s="55"/>
    </row>
    <row r="97" spans="2:17" ht="15.75">
      <c r="B97" s="220"/>
      <c r="C97" s="220"/>
      <c r="D97" s="221"/>
      <c r="E97" s="221"/>
      <c r="F97" s="221"/>
      <c r="G97" s="221"/>
      <c r="H97" s="221"/>
      <c r="I97" s="221"/>
      <c r="J97" s="219"/>
      <c r="K97" s="12" t="s">
        <v>2</v>
      </c>
      <c r="L97" s="96">
        <v>0</v>
      </c>
      <c r="M97" s="55"/>
      <c r="N97" s="55"/>
      <c r="O97" s="55"/>
      <c r="P97" s="55"/>
      <c r="Q97" s="55"/>
    </row>
    <row r="98" spans="2:17" ht="15.75">
      <c r="B98" s="220" t="s">
        <v>102</v>
      </c>
      <c r="C98" s="220"/>
      <c r="D98" s="221" t="s">
        <v>121</v>
      </c>
      <c r="E98" s="221"/>
      <c r="F98" s="221"/>
      <c r="G98" s="221"/>
      <c r="H98" s="221"/>
      <c r="I98" s="221"/>
      <c r="J98" s="219" t="s">
        <v>130</v>
      </c>
      <c r="K98" s="12" t="s">
        <v>3</v>
      </c>
      <c r="L98" s="59">
        <v>0</v>
      </c>
      <c r="M98" s="55"/>
      <c r="N98" s="55"/>
      <c r="O98" s="55"/>
      <c r="P98" s="55"/>
      <c r="Q98" s="55"/>
    </row>
    <row r="99" spans="2:17" ht="15.75">
      <c r="B99" s="220"/>
      <c r="C99" s="220"/>
      <c r="D99" s="221"/>
      <c r="E99" s="221"/>
      <c r="F99" s="221"/>
      <c r="G99" s="221"/>
      <c r="H99" s="221"/>
      <c r="I99" s="221"/>
      <c r="J99" s="219"/>
      <c r="K99" s="12" t="s">
        <v>2</v>
      </c>
      <c r="L99" s="96">
        <v>0</v>
      </c>
      <c r="M99" s="55"/>
      <c r="N99" s="55"/>
      <c r="O99" s="55"/>
      <c r="P99" s="55"/>
      <c r="Q99" s="55"/>
    </row>
    <row r="100" spans="2:17" ht="15.75">
      <c r="B100" s="220" t="s">
        <v>103</v>
      </c>
      <c r="C100" s="220"/>
      <c r="D100" s="221" t="s">
        <v>122</v>
      </c>
      <c r="E100" s="221"/>
      <c r="F100" s="221"/>
      <c r="G100" s="221"/>
      <c r="H100" s="221"/>
      <c r="I100" s="221"/>
      <c r="J100" s="219" t="s">
        <v>130</v>
      </c>
      <c r="K100" s="12" t="s">
        <v>3</v>
      </c>
      <c r="L100" s="60">
        <v>0</v>
      </c>
      <c r="M100" s="55"/>
      <c r="N100" s="55"/>
      <c r="O100" s="55"/>
      <c r="P100" s="55"/>
      <c r="Q100" s="55"/>
    </row>
    <row r="101" spans="2:17" ht="15.75">
      <c r="B101" s="220"/>
      <c r="C101" s="220"/>
      <c r="D101" s="221"/>
      <c r="E101" s="221"/>
      <c r="F101" s="221"/>
      <c r="G101" s="221"/>
      <c r="H101" s="221"/>
      <c r="I101" s="221"/>
      <c r="J101" s="219"/>
      <c r="K101" s="12" t="s">
        <v>2</v>
      </c>
      <c r="L101" s="96">
        <v>0</v>
      </c>
      <c r="M101" s="55"/>
      <c r="N101" s="55"/>
      <c r="O101" s="55"/>
      <c r="P101" s="55"/>
      <c r="Q101" s="55"/>
    </row>
    <row r="102" spans="2:17" ht="15.75">
      <c r="B102" s="220" t="s">
        <v>104</v>
      </c>
      <c r="C102" s="220"/>
      <c r="D102" s="221" t="s">
        <v>123</v>
      </c>
      <c r="E102" s="221"/>
      <c r="F102" s="221"/>
      <c r="G102" s="221"/>
      <c r="H102" s="221"/>
      <c r="I102" s="221"/>
      <c r="J102" s="219" t="s">
        <v>130</v>
      </c>
      <c r="K102" s="12" t="s">
        <v>3</v>
      </c>
      <c r="L102" s="59">
        <v>0</v>
      </c>
      <c r="M102" s="55"/>
      <c r="N102" s="55"/>
      <c r="O102" s="55"/>
      <c r="P102" s="55"/>
      <c r="Q102" s="55"/>
    </row>
    <row r="103" spans="2:17" ht="15.75">
      <c r="B103" s="220"/>
      <c r="C103" s="220"/>
      <c r="D103" s="221"/>
      <c r="E103" s="221"/>
      <c r="F103" s="221"/>
      <c r="G103" s="221"/>
      <c r="H103" s="221"/>
      <c r="I103" s="221"/>
      <c r="J103" s="219"/>
      <c r="K103" s="12" t="s">
        <v>2</v>
      </c>
      <c r="L103" s="96">
        <v>0</v>
      </c>
      <c r="M103" s="55"/>
      <c r="N103" s="55"/>
      <c r="O103" s="55"/>
      <c r="P103" s="55"/>
      <c r="Q103" s="55"/>
    </row>
    <row r="104" spans="2:17" ht="15.75">
      <c r="B104" s="220" t="s">
        <v>105</v>
      </c>
      <c r="C104" s="220"/>
      <c r="D104" s="221" t="s">
        <v>124</v>
      </c>
      <c r="E104" s="221"/>
      <c r="F104" s="221"/>
      <c r="G104" s="221"/>
      <c r="H104" s="221"/>
      <c r="I104" s="221"/>
      <c r="J104" s="219" t="s">
        <v>130</v>
      </c>
      <c r="K104" s="12" t="s">
        <v>3</v>
      </c>
      <c r="L104" s="60">
        <v>0</v>
      </c>
      <c r="M104" s="55"/>
      <c r="N104" s="55"/>
      <c r="O104" s="55"/>
      <c r="P104" s="55"/>
      <c r="Q104" s="55"/>
    </row>
    <row r="105" spans="2:17" ht="15.75">
      <c r="B105" s="220"/>
      <c r="C105" s="220"/>
      <c r="D105" s="221"/>
      <c r="E105" s="221"/>
      <c r="F105" s="221"/>
      <c r="G105" s="221"/>
      <c r="H105" s="221"/>
      <c r="I105" s="221"/>
      <c r="J105" s="219"/>
      <c r="K105" s="12" t="s">
        <v>2</v>
      </c>
      <c r="L105" s="96">
        <v>0</v>
      </c>
      <c r="M105" s="55"/>
      <c r="N105" s="55"/>
      <c r="O105" s="55"/>
      <c r="P105" s="55"/>
      <c r="Q105" s="55"/>
    </row>
    <row r="106" spans="2:17" ht="15.75">
      <c r="B106" s="220" t="s">
        <v>106</v>
      </c>
      <c r="C106" s="220"/>
      <c r="D106" s="221" t="s">
        <v>124</v>
      </c>
      <c r="E106" s="221"/>
      <c r="F106" s="221"/>
      <c r="G106" s="221"/>
      <c r="H106" s="221"/>
      <c r="I106" s="221"/>
      <c r="J106" s="219" t="s">
        <v>130</v>
      </c>
      <c r="K106" s="12" t="s">
        <v>3</v>
      </c>
      <c r="L106" s="60">
        <v>0</v>
      </c>
      <c r="M106" s="55"/>
      <c r="N106" s="55"/>
      <c r="O106" s="55"/>
      <c r="P106" s="55"/>
      <c r="Q106" s="55"/>
    </row>
    <row r="107" spans="2:17" ht="15.75">
      <c r="B107" s="220"/>
      <c r="C107" s="220"/>
      <c r="D107" s="221"/>
      <c r="E107" s="221"/>
      <c r="F107" s="221"/>
      <c r="G107" s="221"/>
      <c r="H107" s="221"/>
      <c r="I107" s="221"/>
      <c r="J107" s="219"/>
      <c r="K107" s="12" t="s">
        <v>2</v>
      </c>
      <c r="L107" s="96">
        <v>0</v>
      </c>
      <c r="M107" s="55"/>
      <c r="N107" s="55"/>
      <c r="O107" s="55"/>
      <c r="P107" s="55"/>
      <c r="Q107" s="55"/>
    </row>
    <row r="108" spans="2:17" ht="15.75">
      <c r="B108" s="220" t="s">
        <v>107</v>
      </c>
      <c r="C108" s="220"/>
      <c r="D108" s="221" t="s">
        <v>125</v>
      </c>
      <c r="E108" s="221"/>
      <c r="F108" s="221"/>
      <c r="G108" s="221"/>
      <c r="H108" s="221"/>
      <c r="I108" s="221"/>
      <c r="J108" s="219" t="s">
        <v>130</v>
      </c>
      <c r="K108" s="12" t="s">
        <v>3</v>
      </c>
      <c r="L108" s="60">
        <v>0</v>
      </c>
      <c r="M108" s="55"/>
      <c r="N108" s="55"/>
      <c r="O108" s="55"/>
      <c r="P108" s="55"/>
      <c r="Q108" s="55"/>
    </row>
    <row r="109" spans="2:17" ht="15.75">
      <c r="B109" s="220"/>
      <c r="C109" s="220"/>
      <c r="D109" s="221"/>
      <c r="E109" s="221"/>
      <c r="F109" s="221"/>
      <c r="G109" s="221"/>
      <c r="H109" s="221"/>
      <c r="I109" s="221"/>
      <c r="J109" s="219"/>
      <c r="K109" s="12" t="s">
        <v>2</v>
      </c>
      <c r="L109" s="96">
        <v>0</v>
      </c>
      <c r="M109" s="55"/>
      <c r="N109" s="55"/>
      <c r="O109" s="55"/>
      <c r="P109" s="55"/>
      <c r="Q109" s="55"/>
    </row>
    <row r="110" spans="2:17" ht="15.75">
      <c r="B110" s="220" t="s">
        <v>108</v>
      </c>
      <c r="C110" s="220"/>
      <c r="D110" s="221" t="s">
        <v>126</v>
      </c>
      <c r="E110" s="221"/>
      <c r="F110" s="221"/>
      <c r="G110" s="221"/>
      <c r="H110" s="221"/>
      <c r="I110" s="221"/>
      <c r="J110" s="219" t="s">
        <v>130</v>
      </c>
      <c r="K110" s="12" t="s">
        <v>3</v>
      </c>
      <c r="L110" s="59">
        <v>0</v>
      </c>
      <c r="M110" s="55"/>
      <c r="N110" s="55"/>
      <c r="O110" s="55"/>
      <c r="P110" s="55"/>
      <c r="Q110" s="55"/>
    </row>
    <row r="111" spans="2:17" ht="15.75">
      <c r="B111" s="220"/>
      <c r="C111" s="220"/>
      <c r="D111" s="221"/>
      <c r="E111" s="221"/>
      <c r="F111" s="221"/>
      <c r="G111" s="221"/>
      <c r="H111" s="221"/>
      <c r="I111" s="221"/>
      <c r="J111" s="219"/>
      <c r="K111" s="12" t="s">
        <v>2</v>
      </c>
      <c r="L111" s="96">
        <v>0</v>
      </c>
      <c r="M111" s="55"/>
      <c r="N111" s="55"/>
      <c r="O111" s="55"/>
      <c r="P111" s="55"/>
      <c r="Q111" s="55"/>
    </row>
    <row r="112" spans="2:17" ht="15.75">
      <c r="B112" s="220" t="s">
        <v>109</v>
      </c>
      <c r="C112" s="220"/>
      <c r="D112" s="221" t="s">
        <v>127</v>
      </c>
      <c r="E112" s="221"/>
      <c r="F112" s="221"/>
      <c r="G112" s="221"/>
      <c r="H112" s="221"/>
      <c r="I112" s="221"/>
      <c r="J112" s="219" t="s">
        <v>130</v>
      </c>
      <c r="K112" s="12" t="s">
        <v>3</v>
      </c>
      <c r="L112" s="60">
        <v>0</v>
      </c>
      <c r="M112" s="55"/>
      <c r="N112" s="55"/>
      <c r="O112" s="55"/>
      <c r="P112" s="55"/>
      <c r="Q112" s="55"/>
    </row>
    <row r="113" spans="2:52" ht="15.75">
      <c r="B113" s="220"/>
      <c r="C113" s="220"/>
      <c r="D113" s="221"/>
      <c r="E113" s="221"/>
      <c r="F113" s="221"/>
      <c r="G113" s="221"/>
      <c r="H113" s="221"/>
      <c r="I113" s="221"/>
      <c r="J113" s="219"/>
      <c r="K113" s="12" t="s">
        <v>2</v>
      </c>
      <c r="L113" s="96">
        <v>0</v>
      </c>
      <c r="M113" s="55"/>
      <c r="N113" s="55"/>
      <c r="O113" s="55"/>
      <c r="P113" s="55"/>
      <c r="Q113" s="55"/>
    </row>
    <row r="114" spans="2:52" ht="15.75">
      <c r="B114" s="220" t="s">
        <v>110</v>
      </c>
      <c r="C114" s="220"/>
      <c r="D114" s="221" t="s">
        <v>127</v>
      </c>
      <c r="E114" s="221"/>
      <c r="F114" s="221"/>
      <c r="G114" s="221"/>
      <c r="H114" s="221"/>
      <c r="I114" s="221"/>
      <c r="J114" s="219" t="s">
        <v>130</v>
      </c>
      <c r="K114" s="12" t="s">
        <v>3</v>
      </c>
      <c r="L114" s="60">
        <v>0</v>
      </c>
      <c r="M114" s="55"/>
      <c r="N114" s="55"/>
      <c r="O114" s="55"/>
      <c r="P114" s="55"/>
      <c r="Q114" s="55"/>
    </row>
    <row r="115" spans="2:52" ht="15.75">
      <c r="B115" s="220"/>
      <c r="C115" s="220"/>
      <c r="D115" s="221"/>
      <c r="E115" s="221"/>
      <c r="F115" s="221"/>
      <c r="G115" s="221"/>
      <c r="H115" s="221"/>
      <c r="I115" s="221"/>
      <c r="J115" s="219"/>
      <c r="K115" s="12" t="s">
        <v>2</v>
      </c>
      <c r="L115" s="96">
        <v>0</v>
      </c>
      <c r="M115" s="55"/>
      <c r="N115" s="55"/>
      <c r="O115" s="55"/>
      <c r="P115" s="55"/>
      <c r="Q115" s="55"/>
    </row>
    <row r="116" spans="2:52" ht="15.75">
      <c r="B116" s="220" t="s">
        <v>111</v>
      </c>
      <c r="C116" s="220"/>
      <c r="D116" s="221" t="s">
        <v>127</v>
      </c>
      <c r="E116" s="221"/>
      <c r="F116" s="221"/>
      <c r="G116" s="221"/>
      <c r="H116" s="221"/>
      <c r="I116" s="221"/>
      <c r="J116" s="219" t="s">
        <v>130</v>
      </c>
      <c r="K116" s="12" t="s">
        <v>3</v>
      </c>
      <c r="L116" s="60">
        <v>0</v>
      </c>
      <c r="M116" s="55"/>
      <c r="N116" s="55"/>
      <c r="O116" s="55"/>
      <c r="P116" s="55"/>
      <c r="Q116" s="55"/>
    </row>
    <row r="117" spans="2:52" ht="15.75">
      <c r="B117" s="220"/>
      <c r="C117" s="220"/>
      <c r="D117" s="221"/>
      <c r="E117" s="221"/>
      <c r="F117" s="221"/>
      <c r="G117" s="221"/>
      <c r="H117" s="221"/>
      <c r="I117" s="221"/>
      <c r="J117" s="219"/>
      <c r="K117" s="12" t="s">
        <v>2</v>
      </c>
      <c r="L117" s="96">
        <v>0</v>
      </c>
      <c r="M117" s="55"/>
      <c r="N117" s="55"/>
      <c r="O117" s="55"/>
      <c r="P117" s="55"/>
      <c r="Q117" s="55"/>
    </row>
    <row r="118" spans="2:52" ht="15.75">
      <c r="B118" s="220" t="s">
        <v>112</v>
      </c>
      <c r="C118" s="220"/>
      <c r="D118" s="221" t="s">
        <v>127</v>
      </c>
      <c r="E118" s="221"/>
      <c r="F118" s="221"/>
      <c r="G118" s="221"/>
      <c r="H118" s="221"/>
      <c r="I118" s="221"/>
      <c r="J118" s="219" t="s">
        <v>130</v>
      </c>
      <c r="K118" s="12" t="s">
        <v>3</v>
      </c>
      <c r="L118" s="60">
        <v>0</v>
      </c>
      <c r="M118" s="55"/>
      <c r="N118" s="55"/>
      <c r="O118" s="55"/>
      <c r="P118" s="55"/>
      <c r="Q118" s="55"/>
    </row>
    <row r="119" spans="2:52" ht="15.75">
      <c r="B119" s="220"/>
      <c r="C119" s="220"/>
      <c r="D119" s="221"/>
      <c r="E119" s="221"/>
      <c r="F119" s="221"/>
      <c r="G119" s="221"/>
      <c r="H119" s="221"/>
      <c r="I119" s="221"/>
      <c r="J119" s="219"/>
      <c r="K119" s="12" t="s">
        <v>2</v>
      </c>
      <c r="L119" s="96">
        <v>0</v>
      </c>
      <c r="M119" s="55"/>
      <c r="N119" s="55"/>
      <c r="O119" s="55"/>
      <c r="P119" s="55"/>
      <c r="Q119" s="55"/>
    </row>
    <row r="120" spans="2:52" ht="15.75">
      <c r="B120" s="220" t="s">
        <v>113</v>
      </c>
      <c r="C120" s="220"/>
      <c r="D120" s="222"/>
      <c r="E120" s="222"/>
      <c r="F120" s="222"/>
      <c r="G120" s="222"/>
      <c r="H120" s="222"/>
      <c r="I120" s="222"/>
      <c r="J120" s="97"/>
      <c r="K120" s="12"/>
      <c r="L120" s="50"/>
      <c r="M120" s="55"/>
      <c r="N120" s="55"/>
      <c r="O120" s="55"/>
      <c r="P120" s="55"/>
      <c r="Q120" s="55"/>
    </row>
    <row r="121" spans="2:52" ht="15.75">
      <c r="B121" s="220"/>
      <c r="C121" s="220"/>
      <c r="D121" s="222"/>
      <c r="E121" s="222"/>
      <c r="F121" s="222"/>
      <c r="G121" s="222"/>
      <c r="H121" s="222"/>
      <c r="I121" s="222"/>
      <c r="J121" s="97"/>
      <c r="K121" s="12"/>
      <c r="L121" s="50"/>
      <c r="M121" s="55"/>
      <c r="N121" s="55"/>
      <c r="O121" s="55"/>
      <c r="P121" s="55"/>
      <c r="Q121" s="55"/>
    </row>
    <row r="122" spans="2:52" ht="15" customHeight="1">
      <c r="B122" s="131" t="s">
        <v>1</v>
      </c>
      <c r="C122" s="238"/>
      <c r="D122" s="238"/>
      <c r="E122" s="238"/>
      <c r="F122" s="238"/>
      <c r="G122" s="238"/>
      <c r="H122" s="238"/>
      <c r="I122" s="238"/>
      <c r="J122" s="238"/>
      <c r="K122" s="238"/>
      <c r="L122" s="238"/>
      <c r="M122" s="238"/>
      <c r="N122" s="238"/>
      <c r="O122" s="238"/>
      <c r="P122" s="238"/>
      <c r="Q122" s="239"/>
    </row>
    <row r="123" spans="2:52" ht="20.25" customHeight="1">
      <c r="B123" s="240"/>
      <c r="C123" s="241"/>
      <c r="D123" s="241"/>
      <c r="E123" s="241"/>
      <c r="F123" s="241"/>
      <c r="G123" s="241"/>
      <c r="H123" s="241"/>
      <c r="I123" s="241"/>
      <c r="J123" s="241"/>
      <c r="K123" s="241"/>
      <c r="L123" s="241"/>
      <c r="M123" s="241"/>
      <c r="N123" s="241"/>
      <c r="O123" s="241"/>
      <c r="P123" s="241"/>
      <c r="Q123" s="242"/>
    </row>
    <row r="124" spans="2:52">
      <c r="M124" s="11"/>
      <c r="N124" s="11"/>
    </row>
    <row r="125" spans="2:52" ht="15.7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row>
    <row r="126" spans="2:52" ht="15.75">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row>
    <row r="127" spans="2:52" ht="15.75">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row>
    <row r="128" spans="2:52" ht="15.75">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row>
    <row r="129" spans="18:52" ht="15.75">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row>
    <row r="130" spans="18:52" ht="15.75">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row>
    <row r="131" spans="18:52" ht="15.75">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row>
    <row r="132" spans="18:52" ht="15.75">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row>
    <row r="133" spans="18:52" ht="15.75">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row>
    <row r="134" spans="18:52" ht="15.75">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row>
    <row r="135" spans="18:52" ht="15.7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row>
    <row r="136" spans="18:52" ht="15.75">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row>
    <row r="137" spans="18:52" ht="15.75">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row>
    <row r="138" spans="18:52" ht="15.75">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row>
    <row r="139" spans="18:52" ht="15.75">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row>
    <row r="140" spans="18:52" ht="15.75">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row>
    <row r="141" spans="18:52" ht="15.75">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row>
    <row r="142" spans="18:52" ht="15.75">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row>
    <row r="143" spans="18:52" ht="15.75">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row>
    <row r="144" spans="18:52" ht="15.75">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row>
    <row r="145" spans="18:52" ht="15.7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row>
    <row r="146" spans="18:52" ht="15.75">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row>
    <row r="147" spans="18:52" ht="15.75">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row>
    <row r="148" spans="18:52" ht="15.75">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row>
    <row r="149" spans="18:52" ht="15.75">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row>
    <row r="150" spans="18:52" ht="15.75">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row>
    <row r="151" spans="18:52" ht="15.75">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row>
    <row r="152" spans="18:52" ht="15.75">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row>
    <row r="153" spans="18:52" ht="15.75">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row>
    <row r="154" spans="18:52" ht="15.75">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row>
    <row r="155" spans="18:52" ht="15.7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row>
    <row r="156" spans="18:52" ht="15.75">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row>
    <row r="157" spans="18:52" ht="15.75">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row>
  </sheetData>
  <autoFilter ref="B17:IP77">
    <filterColumn colId="18" showButton="0"/>
  </autoFilter>
  <mergeCells count="302">
    <mergeCell ref="B122:Q123"/>
    <mergeCell ref="P24:P25"/>
    <mergeCell ref="Q24:Q25"/>
    <mergeCell ref="O60:O61"/>
    <mergeCell ref="P60:P61"/>
    <mergeCell ref="Q60:Q61"/>
    <mergeCell ref="O32:O33"/>
    <mergeCell ref="P32:P33"/>
    <mergeCell ref="Q32:Q33"/>
    <mergeCell ref="P28:P29"/>
    <mergeCell ref="Q28:Q29"/>
    <mergeCell ref="O26:O27"/>
    <mergeCell ref="P26:P27"/>
    <mergeCell ref="Q26:Q27"/>
    <mergeCell ref="P34:P35"/>
    <mergeCell ref="Q34:Q35"/>
    <mergeCell ref="O36:O37"/>
    <mergeCell ref="P36:P37"/>
    <mergeCell ref="Q36:Q37"/>
    <mergeCell ref="O38:O39"/>
    <mergeCell ref="P38:P39"/>
    <mergeCell ref="Q38:Q39"/>
    <mergeCell ref="O40:O41"/>
    <mergeCell ref="P40:P41"/>
    <mergeCell ref="B76:B77"/>
    <mergeCell ref="C76:C77"/>
    <mergeCell ref="E76:E77"/>
    <mergeCell ref="C26:C27"/>
    <mergeCell ref="E26:E27"/>
    <mergeCell ref="I15:L16"/>
    <mergeCell ref="B82:C83"/>
    <mergeCell ref="B84:C85"/>
    <mergeCell ref="M79:Q79"/>
    <mergeCell ref="B79:C79"/>
    <mergeCell ref="B80:C81"/>
    <mergeCell ref="J80:J81"/>
    <mergeCell ref="J82:J83"/>
    <mergeCell ref="J84:J85"/>
    <mergeCell ref="K79:L79"/>
    <mergeCell ref="D80:I81"/>
    <mergeCell ref="D82:I83"/>
    <mergeCell ref="D84:I85"/>
    <mergeCell ref="D79:I79"/>
    <mergeCell ref="C48:C49"/>
    <mergeCell ref="C50:C51"/>
    <mergeCell ref="E48:E49"/>
    <mergeCell ref="O76:O77"/>
    <mergeCell ref="P76:P77"/>
    <mergeCell ref="P22:P23"/>
    <mergeCell ref="Q22:Q23"/>
    <mergeCell ref="C18:C19"/>
    <mergeCell ref="Q76:Q77"/>
    <mergeCell ref="E30:E31"/>
    <mergeCell ref="O30:O31"/>
    <mergeCell ref="P30:P31"/>
    <mergeCell ref="Q30:Q31"/>
    <mergeCell ref="E32:E33"/>
    <mergeCell ref="E34:E35"/>
    <mergeCell ref="E50:E51"/>
    <mergeCell ref="E66:E67"/>
    <mergeCell ref="E68:E69"/>
    <mergeCell ref="E70:E71"/>
    <mergeCell ref="E72:E73"/>
    <mergeCell ref="E74:E75"/>
    <mergeCell ref="E52:E53"/>
    <mergeCell ref="E54:E55"/>
    <mergeCell ref="E56:E57"/>
    <mergeCell ref="E58:E59"/>
    <mergeCell ref="E60:E61"/>
    <mergeCell ref="E62:E63"/>
    <mergeCell ref="C64:C65"/>
    <mergeCell ref="E64:E65"/>
    <mergeCell ref="T13:V13"/>
    <mergeCell ref="N14:P14"/>
    <mergeCell ref="T14:U14"/>
    <mergeCell ref="B12:C12"/>
    <mergeCell ref="E28:E29"/>
    <mergeCell ref="O28:O29"/>
    <mergeCell ref="T15:U15"/>
    <mergeCell ref="O16:O17"/>
    <mergeCell ref="P16:P17"/>
    <mergeCell ref="Q16:Q17"/>
    <mergeCell ref="T16:U16"/>
    <mergeCell ref="T17:U17"/>
    <mergeCell ref="C15:C17"/>
    <mergeCell ref="D15:D17"/>
    <mergeCell ref="E15:E17"/>
    <mergeCell ref="F15:F17"/>
    <mergeCell ref="H15:H17"/>
    <mergeCell ref="G15:G17"/>
    <mergeCell ref="T18:U18"/>
    <mergeCell ref="C20:C21"/>
    <mergeCell ref="E20:E21"/>
    <mergeCell ref="C22:C23"/>
    <mergeCell ref="E22:E23"/>
    <mergeCell ref="O22:O23"/>
    <mergeCell ref="C24:C25"/>
    <mergeCell ref="E24:E25"/>
    <mergeCell ref="E18:E19"/>
    <mergeCell ref="O18:O19"/>
    <mergeCell ref="P18:P19"/>
    <mergeCell ref="Q18:Q19"/>
    <mergeCell ref="O24:O25"/>
    <mergeCell ref="S9:W9"/>
    <mergeCell ref="D10:I10"/>
    <mergeCell ref="N10:P10"/>
    <mergeCell ref="D11:I11"/>
    <mergeCell ref="N11:P11"/>
    <mergeCell ref="T11:V11"/>
    <mergeCell ref="D9:I9"/>
    <mergeCell ref="J9:L14"/>
    <mergeCell ref="M9:Q9"/>
    <mergeCell ref="D12:I12"/>
    <mergeCell ref="N12:P12"/>
    <mergeCell ref="B9:C9"/>
    <mergeCell ref="B10:C10"/>
    <mergeCell ref="B11:C11"/>
    <mergeCell ref="T12:V12"/>
    <mergeCell ref="D13:I13"/>
    <mergeCell ref="N13:P13"/>
    <mergeCell ref="P2:Q5"/>
    <mergeCell ref="L3:O3"/>
    <mergeCell ref="D4:K5"/>
    <mergeCell ref="L4:O4"/>
    <mergeCell ref="L5:O5"/>
    <mergeCell ref="B2:C5"/>
    <mergeCell ref="O20:O21"/>
    <mergeCell ref="P20:P21"/>
    <mergeCell ref="Q20:Q21"/>
    <mergeCell ref="B13:C13"/>
    <mergeCell ref="M15:N16"/>
    <mergeCell ref="O15:Q15"/>
    <mergeCell ref="B15:B17"/>
    <mergeCell ref="B18:B19"/>
    <mergeCell ref="D2:K3"/>
    <mergeCell ref="L2:O2"/>
    <mergeCell ref="C6:Q6"/>
    <mergeCell ref="D8:Q8"/>
    <mergeCell ref="D7:Q7"/>
    <mergeCell ref="B14:I14"/>
    <mergeCell ref="B20:B21"/>
    <mergeCell ref="B54:B55"/>
    <mergeCell ref="B56:B57"/>
    <mergeCell ref="B58:B59"/>
    <mergeCell ref="E36:E37"/>
    <mergeCell ref="E38:E39"/>
    <mergeCell ref="E40:E41"/>
    <mergeCell ref="E42:E43"/>
    <mergeCell ref="E44:E45"/>
    <mergeCell ref="E46:E47"/>
    <mergeCell ref="B40:B41"/>
    <mergeCell ref="B42:B43"/>
    <mergeCell ref="B44:B45"/>
    <mergeCell ref="B46:B47"/>
    <mergeCell ref="B48:B49"/>
    <mergeCell ref="B50:B51"/>
    <mergeCell ref="B52:B53"/>
    <mergeCell ref="C52:C53"/>
    <mergeCell ref="O34:O35"/>
    <mergeCell ref="O42:O43"/>
    <mergeCell ref="O50:O51"/>
    <mergeCell ref="O58:O59"/>
    <mergeCell ref="O62:O63"/>
    <mergeCell ref="O70:O71"/>
    <mergeCell ref="O48:O49"/>
    <mergeCell ref="C32:C33"/>
    <mergeCell ref="C28:C29"/>
    <mergeCell ref="C54:C55"/>
    <mergeCell ref="C56:C57"/>
    <mergeCell ref="C58:C59"/>
    <mergeCell ref="C60:C61"/>
    <mergeCell ref="C62:C63"/>
    <mergeCell ref="C66:C67"/>
    <mergeCell ref="C68:C69"/>
    <mergeCell ref="C30:C31"/>
    <mergeCell ref="C34:C35"/>
    <mergeCell ref="C36:C37"/>
    <mergeCell ref="C38:C39"/>
    <mergeCell ref="C40:C41"/>
    <mergeCell ref="C42:C43"/>
    <mergeCell ref="C44:C45"/>
    <mergeCell ref="C46:C47"/>
    <mergeCell ref="Q40:Q41"/>
    <mergeCell ref="P42:P43"/>
    <mergeCell ref="Q42:Q43"/>
    <mergeCell ref="O44:O45"/>
    <mergeCell ref="P44:P45"/>
    <mergeCell ref="Q44:Q45"/>
    <mergeCell ref="O46:O47"/>
    <mergeCell ref="P46:P47"/>
    <mergeCell ref="Q46:Q47"/>
    <mergeCell ref="P48:P49"/>
    <mergeCell ref="Q48:Q49"/>
    <mergeCell ref="P58:P59"/>
    <mergeCell ref="Q58:Q59"/>
    <mergeCell ref="P50:P51"/>
    <mergeCell ref="Q50:Q51"/>
    <mergeCell ref="O52:O53"/>
    <mergeCell ref="P52:P53"/>
    <mergeCell ref="Q52:Q53"/>
    <mergeCell ref="O54:O55"/>
    <mergeCell ref="P54:P55"/>
    <mergeCell ref="Q54:Q55"/>
    <mergeCell ref="O56:O57"/>
    <mergeCell ref="P56:P57"/>
    <mergeCell ref="Q56:Q57"/>
    <mergeCell ref="P72:P73"/>
    <mergeCell ref="Q72:Q73"/>
    <mergeCell ref="O74:O75"/>
    <mergeCell ref="P74:P75"/>
    <mergeCell ref="Q74:Q75"/>
    <mergeCell ref="P62:P63"/>
    <mergeCell ref="Q62:Q63"/>
    <mergeCell ref="O64:O65"/>
    <mergeCell ref="P64:P65"/>
    <mergeCell ref="Q64:Q65"/>
    <mergeCell ref="O66:O67"/>
    <mergeCell ref="P66:P67"/>
    <mergeCell ref="Q66:Q67"/>
    <mergeCell ref="O68:O69"/>
    <mergeCell ref="P68:P69"/>
    <mergeCell ref="Q68:Q69"/>
    <mergeCell ref="P70:P71"/>
    <mergeCell ref="Q70:Q71"/>
    <mergeCell ref="O72:O73"/>
    <mergeCell ref="B116:C117"/>
    <mergeCell ref="B118:C119"/>
    <mergeCell ref="B120:C121"/>
    <mergeCell ref="D98:I99"/>
    <mergeCell ref="D100:I101"/>
    <mergeCell ref="D102:I103"/>
    <mergeCell ref="D104:I105"/>
    <mergeCell ref="D106:I107"/>
    <mergeCell ref="D108:I109"/>
    <mergeCell ref="D110:I111"/>
    <mergeCell ref="D114:I115"/>
    <mergeCell ref="D116:I117"/>
    <mergeCell ref="D118:I119"/>
    <mergeCell ref="D112:I113"/>
    <mergeCell ref="D120:I121"/>
    <mergeCell ref="B98:C99"/>
    <mergeCell ref="B100:C101"/>
    <mergeCell ref="B102:C103"/>
    <mergeCell ref="B104:C105"/>
    <mergeCell ref="B106:C107"/>
    <mergeCell ref="B108:C109"/>
    <mergeCell ref="B110:C111"/>
    <mergeCell ref="B112:C113"/>
    <mergeCell ref="B114:C115"/>
    <mergeCell ref="J112:J113"/>
    <mergeCell ref="J114:J115"/>
    <mergeCell ref="J116:J117"/>
    <mergeCell ref="J118:J119"/>
    <mergeCell ref="J86:J87"/>
    <mergeCell ref="J88:J89"/>
    <mergeCell ref="J90:J91"/>
    <mergeCell ref="J92:J93"/>
    <mergeCell ref="J94:J95"/>
    <mergeCell ref="J96:J97"/>
    <mergeCell ref="J98:J99"/>
    <mergeCell ref="J100:J101"/>
    <mergeCell ref="J102:J103"/>
    <mergeCell ref="M80:Q80"/>
    <mergeCell ref="M81:Q81"/>
    <mergeCell ref="M82:Q82"/>
    <mergeCell ref="M83:Q83"/>
    <mergeCell ref="J104:J105"/>
    <mergeCell ref="J106:J107"/>
    <mergeCell ref="J108:J109"/>
    <mergeCell ref="J110:J111"/>
    <mergeCell ref="B86:C87"/>
    <mergeCell ref="B88:C89"/>
    <mergeCell ref="B90:C91"/>
    <mergeCell ref="B92:C93"/>
    <mergeCell ref="B94:C95"/>
    <mergeCell ref="B96:C97"/>
    <mergeCell ref="D86:I87"/>
    <mergeCell ref="D88:I89"/>
    <mergeCell ref="D90:I91"/>
    <mergeCell ref="D92:I93"/>
    <mergeCell ref="D94:I95"/>
    <mergeCell ref="D96:I97"/>
    <mergeCell ref="B22:B23"/>
    <mergeCell ref="B24:B25"/>
    <mergeCell ref="B26:B27"/>
    <mergeCell ref="B28:B29"/>
    <mergeCell ref="B30:B31"/>
    <mergeCell ref="B32:B33"/>
    <mergeCell ref="B34:B35"/>
    <mergeCell ref="B36:B37"/>
    <mergeCell ref="B38:B39"/>
    <mergeCell ref="C70:C71"/>
    <mergeCell ref="C72:C73"/>
    <mergeCell ref="C74:C75"/>
    <mergeCell ref="B60:B61"/>
    <mergeCell ref="B62:B63"/>
    <mergeCell ref="B64:B65"/>
    <mergeCell ref="B66:B67"/>
    <mergeCell ref="B68:B69"/>
    <mergeCell ref="B70:B71"/>
    <mergeCell ref="B72:B73"/>
    <mergeCell ref="B74:B75"/>
  </mergeCells>
  <pageMargins left="0.25" right="0.25" top="0.33" bottom="0.65" header="0.3" footer="0.3"/>
  <pageSetup paperSize="5" scale="5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VIGILANCIA SALUDABLE</vt:lpstr>
      <vt:lpstr>SALUD A TU ALCANCE</vt:lpstr>
      <vt:lpstr>TU SALUD NUESTRA PRIORIDAD</vt:lpstr>
      <vt:lpstr>'TU SALUD NUESTRA PRIORIDAD'!Área_de_impresión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dc:creator>
  <cp:lastModifiedBy>ARGENIS01</cp:lastModifiedBy>
  <cp:lastPrinted>2024-11-05T18:27:07Z</cp:lastPrinted>
  <dcterms:created xsi:type="dcterms:W3CDTF">2017-08-24T15:03:39Z</dcterms:created>
  <dcterms:modified xsi:type="dcterms:W3CDTF">2024-12-23T12:42:07Z</dcterms:modified>
</cp:coreProperties>
</file>