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INSTRUMENTOS 2025\"/>
    </mc:Choice>
  </mc:AlternateContent>
  <bookViews>
    <workbookView xWindow="0" yWindow="0" windowWidth="21600" windowHeight="7530" activeTab="1"/>
  </bookViews>
  <sheets>
    <sheet name="VIGILANCIA SALUDABLE" sheetId="4" r:id="rId1"/>
    <sheet name="SALUD A TU ALCANCE" sheetId="3" r:id="rId2"/>
    <sheet name="TU SALUD NUESTRA PRIORIDAD" sheetId="2" r:id="rId3"/>
  </sheets>
  <definedNames>
    <definedName name="_xlnm._FilterDatabase" localSheetId="1" hidden="1">'SALUD A TU ALCANCE'!$A$17:$IO$31</definedName>
    <definedName name="_xlnm._FilterDatabase" localSheetId="2" hidden="1">'TU SALUD NUESTRA PRIORIDAD'!$B$17:$IP$77</definedName>
    <definedName name="_xlnm._FilterDatabase" localSheetId="0" hidden="1">'VIGILANCIA SALUDABLE'!$B$17:$IO$45</definedName>
    <definedName name="_xlnm.Print_Area" localSheetId="2">'TU SALUD NUESTRA PRIORIDAD'!$A$1:$Q$123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 l="1"/>
  <c r="H20" i="3"/>
  <c r="H21" i="3"/>
  <c r="H22" i="3"/>
  <c r="H23" i="3"/>
  <c r="H24" i="3"/>
  <c r="H25" i="3"/>
  <c r="H26" i="3"/>
  <c r="H27" i="3"/>
  <c r="H28" i="3"/>
  <c r="H29" i="3"/>
  <c r="H18" i="3"/>
  <c r="H19" i="4"/>
  <c r="H20" i="4"/>
  <c r="H21" i="4"/>
  <c r="H22" i="4"/>
  <c r="H23" i="4"/>
  <c r="H24" i="4"/>
  <c r="H25" i="4"/>
  <c r="H26" i="4"/>
  <c r="H27" i="4"/>
  <c r="H28" i="4"/>
  <c r="H29" i="4"/>
  <c r="H30" i="4"/>
  <c r="H31" i="4"/>
  <c r="H32" i="4"/>
  <c r="H33" i="4"/>
  <c r="H34" i="4"/>
  <c r="H35" i="4"/>
  <c r="H36" i="4"/>
  <c r="H37" i="4"/>
  <c r="H38" i="4"/>
  <c r="H39" i="4"/>
  <c r="H40" i="4"/>
  <c r="H41" i="4"/>
  <c r="H42" i="4"/>
  <c r="H43" i="4"/>
  <c r="H18" i="4"/>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19" i="2"/>
  <c r="H20" i="2"/>
  <c r="H21" i="2"/>
  <c r="H22" i="2"/>
  <c r="H18" i="2"/>
  <c r="H30" i="3" l="1"/>
  <c r="H77" i="2"/>
  <c r="H76" i="2"/>
  <c r="H31" i="3"/>
  <c r="H45" i="4"/>
  <c r="H44" i="4"/>
  <c r="P30" i="4"/>
  <c r="P32" i="4"/>
  <c r="O30" i="4"/>
  <c r="O32" i="4"/>
  <c r="Q32" i="4" l="1"/>
  <c r="Q30" i="4"/>
  <c r="P20" i="2"/>
  <c r="P22" i="2"/>
  <c r="P24" i="2"/>
  <c r="P26" i="2"/>
  <c r="P28" i="2"/>
  <c r="P30" i="2"/>
  <c r="P32" i="2"/>
  <c r="P34" i="2"/>
  <c r="P36" i="2"/>
  <c r="P38" i="2"/>
  <c r="P40" i="2"/>
  <c r="P42" i="2"/>
  <c r="P44" i="2"/>
  <c r="P46" i="2"/>
  <c r="P48" i="2"/>
  <c r="P50" i="2"/>
  <c r="P52" i="2"/>
  <c r="P54" i="2"/>
  <c r="P56" i="2"/>
  <c r="P58" i="2"/>
  <c r="P60" i="2"/>
  <c r="P62" i="2"/>
  <c r="P64" i="2"/>
  <c r="P66" i="2"/>
  <c r="P68" i="2"/>
  <c r="P70" i="2"/>
  <c r="P72" i="2"/>
  <c r="P74" i="2"/>
  <c r="O20" i="2"/>
  <c r="O22" i="2"/>
  <c r="O24" i="2"/>
  <c r="O26" i="2"/>
  <c r="O28" i="2"/>
  <c r="O30" i="2"/>
  <c r="O32" i="2"/>
  <c r="O34" i="2"/>
  <c r="O36" i="2"/>
  <c r="O38" i="2"/>
  <c r="Q38" i="2" s="1"/>
  <c r="O40" i="2"/>
  <c r="Q40" i="2" s="1"/>
  <c r="O42" i="2"/>
  <c r="O44" i="2"/>
  <c r="O46" i="2"/>
  <c r="Q46" i="2" s="1"/>
  <c r="O48" i="2"/>
  <c r="Q48" i="2" s="1"/>
  <c r="O50" i="2"/>
  <c r="O52" i="2"/>
  <c r="O54" i="2"/>
  <c r="Q54" i="2" s="1"/>
  <c r="O56" i="2"/>
  <c r="O58" i="2"/>
  <c r="O60" i="2"/>
  <c r="Q60" i="2" s="1"/>
  <c r="O62" i="2"/>
  <c r="O64" i="2"/>
  <c r="O66" i="2"/>
  <c r="O68" i="2"/>
  <c r="Q68" i="2" s="1"/>
  <c r="O70" i="2"/>
  <c r="O72" i="2"/>
  <c r="O74" i="2"/>
  <c r="P18" i="2"/>
  <c r="P20" i="3"/>
  <c r="P22" i="3"/>
  <c r="P24" i="3"/>
  <c r="P26" i="3"/>
  <c r="P18" i="3"/>
  <c r="O44" i="4"/>
  <c r="P20" i="4"/>
  <c r="P22" i="4"/>
  <c r="P24" i="4"/>
  <c r="P26" i="4"/>
  <c r="P28" i="4"/>
  <c r="P34" i="4"/>
  <c r="P36" i="4"/>
  <c r="P38" i="4"/>
  <c r="P40" i="4"/>
  <c r="P42" i="4"/>
  <c r="P18" i="4"/>
  <c r="Q32" i="2" l="1"/>
  <c r="Q24" i="2"/>
  <c r="Q66" i="2"/>
  <c r="Q70" i="2"/>
  <c r="Q62" i="2"/>
  <c r="Q58" i="2"/>
  <c r="Q50" i="2"/>
  <c r="Q42" i="2"/>
  <c r="Q34" i="2"/>
  <c r="Q26" i="2"/>
  <c r="Q22" i="2"/>
  <c r="Q72" i="2"/>
  <c r="Q64" i="2"/>
  <c r="Q52" i="2"/>
  <c r="Q44" i="2"/>
  <c r="Q28" i="2"/>
  <c r="P30" i="3" l="1"/>
  <c r="P28" i="3"/>
  <c r="O20" i="4"/>
  <c r="Q20" i="4" s="1"/>
  <c r="O22" i="4"/>
  <c r="Q22" i="4" s="1"/>
  <c r="O24" i="4"/>
  <c r="Q24" i="4" s="1"/>
  <c r="O26" i="4"/>
  <c r="Q26" i="4" s="1"/>
  <c r="O28" i="4"/>
  <c r="Q28" i="4" s="1"/>
  <c r="O34" i="4"/>
  <c r="Q34" i="4" s="1"/>
  <c r="O36" i="4"/>
  <c r="Q36" i="4" s="1"/>
  <c r="O38" i="4"/>
  <c r="Q38" i="4" s="1"/>
  <c r="O40" i="4"/>
  <c r="Q40" i="4" s="1"/>
  <c r="O42" i="4"/>
  <c r="Q42" i="4" s="1"/>
  <c r="P44" i="4"/>
  <c r="Q44" i="4" s="1"/>
  <c r="O20" i="3"/>
  <c r="Q20" i="3" s="1"/>
  <c r="O22" i="3"/>
  <c r="Q22" i="3" s="1"/>
  <c r="O24" i="3"/>
  <c r="Q24" i="3" s="1"/>
  <c r="O26" i="3"/>
  <c r="Q26" i="3" s="1"/>
  <c r="O28" i="3"/>
  <c r="Q28" i="3" s="1"/>
  <c r="O30" i="3"/>
  <c r="Q30" i="3" l="1"/>
  <c r="O18" i="4"/>
  <c r="O18" i="3"/>
  <c r="O18" i="2"/>
  <c r="Q18" i="3" l="1"/>
  <c r="Q18" i="4"/>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<sst xmlns="http://schemas.openxmlformats.org/spreadsheetml/2006/main" count="645" uniqueCount="192">
  <si>
    <t xml:space="preserve">FIRMA: </t>
  </si>
  <si>
    <t xml:space="preserve">OBSERVACIONES: </t>
  </si>
  <si>
    <t>E</t>
  </si>
  <si>
    <t>P</t>
  </si>
  <si>
    <t>FIRMA</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</si>
  <si>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</si>
  <si>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</si>
  <si>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</si>
  <si>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</si>
  <si>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</si>
  <si>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</si>
  <si>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</si>
  <si>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</si>
  <si>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</si>
  <si>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</si>
  <si>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</si>
  <si>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</si>
  <si>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</si>
  <si>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</si>
  <si>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</si>
  <si>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</si>
  <si>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</si>
  <si>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</si>
  <si>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</si>
  <si>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FECHA DE PROGRAMACION: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</si>
  <si>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</si>
  <si>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</si>
  <si>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</si>
  <si>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</si>
  <si>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</si>
  <si>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</si>
  <si>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Número</t>
  </si>
  <si>
    <t>ACTIVIDADES</t>
  </si>
  <si>
    <t xml:space="preserve">FUENTES DE FINANCIACION                           </t>
  </si>
  <si>
    <t>METAS DE PRODUCTO</t>
  </si>
  <si>
    <t>COSTO TOTAL
(PESOS)</t>
  </si>
  <si>
    <t xml:space="preserve">SECRETARÍA / ENTIDAD:                                                           </t>
  </si>
  <si>
    <t xml:space="preserve">GRUPO: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</si>
  <si>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</si>
  <si>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</si>
  <si>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</si>
  <si>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</si>
  <si>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</si>
  <si>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</si>
  <si>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</si>
  <si>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</si>
  <si>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REALIZAR LA INSPECCIÓN, VIGILANCIA Y CONTROL AL 100% DE LOS ESTANQUES DE PISCINAS Y ESTRUCTURAS SIMILARES DEL MUNICIPIO DE IBAGUÉ QUE LO SOLICITE Y EMITIR EL CONCEPTO SANITARIO.</t>
  </si>
  <si>
    <t>1903016- Servicio de auditoría y visitas inspectivas</t>
  </si>
  <si>
    <t>1903051- Documentos de planeación</t>
  </si>
  <si>
    <t>1906025- Servicio de apoyo financiero para el fortalecimiento patrimonial de las empresas prestadoras de salud con participación financiera de las entidades territoriales</t>
  </si>
  <si>
    <t>1906044- Servicio de afiliaciones al régimen subsidiado del Sistema General de Seguridad Social</t>
  </si>
  <si>
    <t>1906036- servicio de apoyo financiero para la reorganización de redes de prestación de servicios de salud</t>
  </si>
  <si>
    <t>1905012- Cuartos fríos adecuados</t>
  </si>
  <si>
    <t>1905020 Servicio de gestión del riesgo en temas de consumo de sustancias psicoactivas</t>
  </si>
  <si>
    <t xml:space="preserve">1905021 Servicio de gestión del riesgo en temas de salud sexual y reproductiva </t>
  </si>
  <si>
    <t>1905022 Servicio de gestión del riesgo en temas de trastornos mentales</t>
  </si>
  <si>
    <t>1905024 Servicio de gestión del riesgo para abordar situaciones de salud relacionadas con condiciones ambientales</t>
  </si>
  <si>
    <t>1905026 Servicio de gestión del riesgo para enfermedades emergentes, reemergentes y desatendidas</t>
  </si>
  <si>
    <t>1905027 Servicio de gestión del riesgo para enfermedades inmunoprevenibles</t>
  </si>
  <si>
    <t>1905031 Servicio de promoción de la salud y prevención de riesgos asociados a condiciones no transmisibles</t>
  </si>
  <si>
    <t>1905040 Servicio de certificación de discapacidad para las personas con discapacidad.</t>
  </si>
  <si>
    <t>1905041 Servicio de atención psicosocial a víctimas del conflicto armado</t>
  </si>
  <si>
    <t>1905050 Servicio de asistencia técnica</t>
  </si>
  <si>
    <t xml:space="preserve">1905050 Servicio de asistencia técnica </t>
  </si>
  <si>
    <t>1905051 Servicios de información actualizados</t>
  </si>
  <si>
    <t>1905054 Servicio de promoción de la salud</t>
  </si>
  <si>
    <t>Porcentaje</t>
  </si>
  <si>
    <t>Secretaria de Salud Municipal</t>
  </si>
  <si>
    <r>
      <t xml:space="preserve">LINEA ESTRATEGICA: </t>
    </r>
    <r>
      <rPr>
        <sz val="16"/>
        <rFont val="Arial"/>
        <family val="2"/>
      </rPr>
      <t xml:space="preserve">Cultura y sociedad para todos </t>
    </r>
  </si>
  <si>
    <r>
      <t xml:space="preserve">SECTOR: </t>
    </r>
    <r>
      <rPr>
        <sz val="16"/>
        <rFont val="Arial"/>
        <family val="2"/>
      </rPr>
      <t xml:space="preserve">Salud y Protección Social </t>
    </r>
  </si>
  <si>
    <r>
      <t xml:space="preserve">PROGRAMA:  </t>
    </r>
    <r>
      <rPr>
        <sz val="16"/>
        <rFont val="Arial"/>
        <family val="2"/>
      </rPr>
      <t>Tu salud nuestra prioridad</t>
    </r>
  </si>
  <si>
    <r>
      <t>NOMBRE  DEL PROYECTO POAI:</t>
    </r>
    <r>
      <rPr>
        <sz val="16"/>
        <rFont val="Arial"/>
        <family val="2"/>
      </rPr>
      <t xml:space="preserve"> Implementación del programa "tu salud nuestra prioridad", Salud preventiva, humanizada y oportuna para los ibaguereños Ibagué</t>
    </r>
    <r>
      <rPr>
        <b/>
        <sz val="16"/>
        <rFont val="Arial"/>
        <family val="2"/>
      </rPr>
      <t xml:space="preserve">
</t>
    </r>
  </si>
  <si>
    <r>
      <t xml:space="preserve">CODIGO BPPIM: </t>
    </r>
    <r>
      <rPr>
        <sz val="16"/>
        <rFont val="Arial"/>
        <family val="2"/>
      </rPr>
      <t>2024730010048</t>
    </r>
  </si>
  <si>
    <r>
      <t xml:space="preserve">NOMBRE  DEL PROYECTO POAI: </t>
    </r>
    <r>
      <rPr>
        <sz val="16"/>
        <rFont val="Arial"/>
        <family val="2"/>
      </rPr>
      <t>FORTALECIMIENTO DE LA GESTIÓN DEL ASEGURAMIENTO Y LA PRESTACIÓN DE SERVICIOS DE SALUD EN EL MUNICIPIO DE IBAGUÉ, "SALUD A TU ALCANCE"</t>
    </r>
  </si>
  <si>
    <r>
      <t xml:space="preserve">PROGRAMA:  </t>
    </r>
    <r>
      <rPr>
        <sz val="16"/>
        <rFont val="Arial"/>
        <family val="2"/>
      </rPr>
      <t xml:space="preserve">Salud a tu alcance </t>
    </r>
  </si>
  <si>
    <r>
      <t xml:space="preserve">Objetivos: </t>
    </r>
    <r>
      <rPr>
        <sz val="16"/>
        <rFont val="Arial"/>
        <family val="2"/>
      </rPr>
      <t>Fortalecer e implementar la integralidad en la prestación de los servicios de salud de la red pública hospitalaria  en el municipio de Ibague</t>
    </r>
  </si>
  <si>
    <r>
      <t xml:space="preserve">CODIGO BPPIM: </t>
    </r>
    <r>
      <rPr>
        <sz val="16"/>
        <rFont val="Arial"/>
        <family val="2"/>
      </rPr>
      <t>2024730010046</t>
    </r>
  </si>
  <si>
    <r>
      <t xml:space="preserve">LINEA ESTRATEGICA: : </t>
    </r>
    <r>
      <rPr>
        <sz val="16"/>
        <rFont val="Arial"/>
        <family val="2"/>
      </rPr>
      <t>Derecho y Gobernanza hacia un gobierno transparente</t>
    </r>
  </si>
  <si>
    <r>
      <t xml:space="preserve">SECTOR:  </t>
    </r>
    <r>
      <rPr>
        <sz val="16"/>
        <rFont val="Arial"/>
        <family val="2"/>
      </rPr>
      <t>SALUD Y PROTECCIÓN SOCIAL</t>
    </r>
  </si>
  <si>
    <r>
      <t xml:space="preserve">LINEA ESTRATEGICA: </t>
    </r>
    <r>
      <rPr>
        <sz val="16"/>
        <rFont val="Arial"/>
        <family val="2"/>
      </rPr>
      <t>Vigilancia saludable - Inspección Vigilancia y Control</t>
    </r>
  </si>
  <si>
    <r>
      <t xml:space="preserve">SECTOR: : </t>
    </r>
    <r>
      <rPr>
        <sz val="16"/>
        <rFont val="Arial"/>
        <family val="2"/>
      </rPr>
      <t>SALUD Y PROTECCIÓN SOCIAL</t>
    </r>
  </si>
  <si>
    <r>
      <t xml:space="preserve">PROGRAMA:  </t>
    </r>
    <r>
      <rPr>
        <sz val="16"/>
        <rFont val="Arial"/>
        <family val="2"/>
      </rPr>
      <t>vigilancia saludable</t>
    </r>
  </si>
  <si>
    <r>
      <t xml:space="preserve">NOMBRE  DEL PROYECTO POAI: </t>
    </r>
    <r>
      <rPr>
        <sz val="16"/>
        <rFont val="Arial"/>
        <family val="2"/>
      </rPr>
      <t>FORTALECIMIENTO DE LA GOBERNABILIDAD Y GOBERNANZA PARA IA VIGILANCIA SALUDABLE EN EL MUNICIPIO DE IBAGUÉ</t>
    </r>
  </si>
  <si>
    <r>
      <t xml:space="preserve">CODIGO BPPIM:  </t>
    </r>
    <r>
      <rPr>
        <sz val="16"/>
        <rFont val="Arial"/>
        <family val="2"/>
      </rPr>
      <t>2024730010047</t>
    </r>
  </si>
  <si>
    <t>190301600-auditorías y visitas inspectivas realizadas</t>
  </si>
  <si>
    <t>190301600-auditorías y visitas inspectivas</t>
  </si>
  <si>
    <t>190305102-Documentos de planeación con seguimiento realizados.</t>
  </si>
  <si>
    <r>
      <t xml:space="preserve">META DE RESULTADO  No.  </t>
    </r>
    <r>
      <rPr>
        <sz val="12"/>
        <rFont val="Arial"/>
        <family val="2"/>
      </rPr>
      <t>Porcentaje de evaluación de desempeño del sistema de vigilancia en salud pública</t>
    </r>
  </si>
  <si>
    <r>
      <t>META DE RESULTADO  No.</t>
    </r>
    <r>
      <rPr>
        <sz val="12"/>
        <rFont val="Arial"/>
        <family val="2"/>
      </rPr>
      <t xml:space="preserve"> Porcentaje de establecimientos sujetos de inspección y vigilancia de la Secretaría de Salud</t>
    </r>
  </si>
  <si>
    <r>
      <t xml:space="preserve">META DE RESULTADO  No. </t>
    </r>
    <r>
      <rPr>
        <sz val="12"/>
        <rFont val="Arial"/>
        <family val="2"/>
      </rPr>
      <t>Porcentaje de establecimientos sujetos de inspección y vigilancia de la Secretaría de Salud</t>
    </r>
  </si>
  <si>
    <r>
      <t xml:space="preserve">META DE RESULTADO  No. </t>
    </r>
    <r>
      <rPr>
        <sz val="12"/>
        <rFont val="Arial"/>
        <family val="2"/>
      </rPr>
      <t>Porcentaje de actores del SGSSS (EPS e IPS) con procesos de inspección y vigilancia</t>
    </r>
  </si>
  <si>
    <r>
      <rPr>
        <sz val="12"/>
        <rFont val="Arial MT"/>
      </rPr>
      <t>1906-Aseguramiento y prestación integral de servicios de salud</t>
    </r>
    <r>
      <rPr>
        <b/>
        <sz val="12"/>
        <rFont val="Arial MT"/>
      </rPr>
      <t xml:space="preserve">
</t>
    </r>
  </si>
  <si>
    <t>1906-Aseguramiento y prestación integral de servicios de salud</t>
  </si>
  <si>
    <r>
      <t xml:space="preserve">META DE RESULTADO  No. </t>
    </r>
    <r>
      <rPr>
        <sz val="12"/>
        <rFont val="Arial"/>
        <family val="2"/>
      </rPr>
      <t>Número de instituciones de salud de la red pública del Municipio fortalecidas en infraestructura/dotación/funcionamiento y/o apoyo financiero</t>
    </r>
  </si>
  <si>
    <r>
      <t xml:space="preserve">META DE RESULTADO  No. </t>
    </r>
    <r>
      <rPr>
        <sz val="12"/>
        <rFont val="Arial"/>
        <family val="2"/>
      </rPr>
      <t>Porcentaje de aseguramiento de la población</t>
    </r>
  </si>
  <si>
    <r>
      <t xml:space="preserve">META DE RESULTADO  No. </t>
    </r>
    <r>
      <rPr>
        <sz val="12"/>
        <rFont val="Arial"/>
        <family val="2"/>
      </rPr>
      <t>Porcentaje de cumplimiento de los giros destinados para el financiamiento del SGSSS</t>
    </r>
  </si>
  <si>
    <r>
      <rPr>
        <sz val="12"/>
        <rFont val="Arial MT"/>
      </rPr>
      <t>190503103-campañas de prevención de enfermedades cardiovasculares</t>
    </r>
    <r>
      <rPr>
        <b/>
        <sz val="12"/>
        <rFont val="Arial MT"/>
      </rPr>
      <t xml:space="preserve">
</t>
    </r>
  </si>
  <si>
    <t>190505000-asistencias técnicas realizadas</t>
  </si>
  <si>
    <t>190502202-estrategias de gestión del riesgo en temas de trastornos mentales implementadas</t>
  </si>
  <si>
    <t>190502000-Campañas de gestión del riesgo en temas de consumo de sustancias psicoactivas implementadas</t>
  </si>
  <si>
    <t>190502102-estrategias de gestión del riesgo en temas de salud sexual y reproductiva implementadas</t>
  </si>
  <si>
    <t>190505400-Estrategias de promoción de la salud implementadas</t>
  </si>
  <si>
    <t>190505400-estrategias de promoción de la salud implementadas</t>
  </si>
  <si>
    <t>190505000-Asistencias técnicas realizadas</t>
  </si>
  <si>
    <t>190502600-Campañas de gestión del riesgo para enfermedades emergentes, reemergentes y desatendidas implementadas</t>
  </si>
  <si>
    <t>190502702-estrategias de gestión del riesgo para enfermedades inmunoprevenibles implementadas</t>
  </si>
  <si>
    <t>190501200-cuartos fríos adecuados</t>
  </si>
  <si>
    <t>190502400-campañas de gestión del riesgo para abordar situaciones de salud relacionadas con condiciones ambientales implementadas</t>
  </si>
  <si>
    <t>190504000-personas con servicio de certificación de discapacidad</t>
  </si>
  <si>
    <t>190505400- estrategias de promoción de la salud implementadas</t>
  </si>
  <si>
    <t>190504100-personas víctimas del conflicto armado atendidas con atención psicosocial</t>
  </si>
  <si>
    <t>190505408-Estrategias de promoción de la salud en situaciones prevalentes de origen laboral implementadas</t>
  </si>
  <si>
    <t>190505100-Sistemas de información actualizados</t>
  </si>
  <si>
    <t>190500300- Cementerios habilitados</t>
  </si>
  <si>
    <t>META DE RESULTADO  No. Tasa de mortalidad por cáncer de mama x 100.000 habitantes</t>
  </si>
  <si>
    <t>META DE RESULTADO  No. Tasa de mortalidad por cáncer de útero x 100.000 habitantes</t>
  </si>
  <si>
    <t>META DE RESULTADO  No. Tasa de mortalidad por cáncer de próstata x 100.000 habitantes</t>
  </si>
  <si>
    <t>META DE RESULTADO  No. Tasa de mortalidad por lesiones autoinfligidas x 100.000 habitantes</t>
  </si>
  <si>
    <t>META DE RESULTADO  No. Razón de mortalidad materna x 100.000 nacidos vivos</t>
  </si>
  <si>
    <t>META DE RESULTADO  No. Mortalidad por VIH/SIDA x 100.000 habitantes</t>
  </si>
  <si>
    <t>META DE RESULTADO  No. Tasa de incidencia de violencia de niños, niñas y adolescentes x 100.000 habitantes</t>
  </si>
  <si>
    <t>META DE RESULTADO  No. Tasa de mortalidad por accidentes de tránsito y transporte terrestre x 100.000</t>
  </si>
  <si>
    <t>META DE RESULTADO  No. Prevalencia de desnutrición x 1000 menores de 5 años</t>
  </si>
  <si>
    <t>META DE RESULTADO  No. Tasa de mortalidad por tuberculosis x 100.000 habitantes</t>
  </si>
  <si>
    <t>META DE RESULTADO  No. Tasa mortalidad en la niñez x 100.000 en menores de 5 años</t>
  </si>
  <si>
    <t>META DE RESULTADO  No. Proporción de incidencia Agresiones por animales potencialmente transmisores de rabia x 100.000 habitantes</t>
  </si>
  <si>
    <t>META DE RESULTADO  No. Número de personas con certificado de discapacidad gestionado</t>
  </si>
  <si>
    <t>META DE RESULTADO  No. Tasa de Mortalidad Enfermedades no transmisibles (Enfermedades isquémicas del corazón, Cerebrovasculares, hipertensivas, Diabetes mellitus) Muertes prematuras x 100.000 habitantes entre 30 a 70 años)</t>
  </si>
  <si>
    <t>META DE RESULTADO  No.  Tasa de Mortalidad Enfermedades no transmisibles (Enfermedades isquémicas del corazón, Cerebrovasculares, hipertensivas, Diabetes mellitus) Muertes prematuras x 100.000 habitantes entre 30 a 70 años)</t>
  </si>
  <si>
    <t>REALIZAR VISITAS DE INSPECCIÓN, VIGILANCIA Y CONTROL A ESTABLECIMIENTO COMERCIALES DONDE SE FABRIQUEN, PROCESEN, PREPAREN, ENVASEN, ALMACENEN TRANSPORTEN, DISTRIBUYAN, COMERCIALICEN, IMPORTEN O EXPORTEN ALIMENTOS O SUS MATERIAS PRIMAS.</t>
  </si>
  <si>
    <t>Tasa</t>
  </si>
  <si>
    <t>190301600 - auditorías y visitas inspectivas realizadas</t>
  </si>
  <si>
    <t>REALIZAR LA VIGILANCIA EN SALUD PUBLICA  COMO PROCESO SISTEMÁTICO Y CONSTANTE DE RECOLECCIÓN, ANÁLISIS, INTERPRETACIÓN Y DIVULGACIÓN DE DATOS ESPECÍFICOS RELACIONADOS CON LA SALUD, PARA SU UTILIZACIÓN EN LA PLANIFICACIÓN, EJECUCIÓN Y EVALUACIÓN DE LA PRÁCTICA EN SALUD PÚBLICA, EN EL MARCO DE LOS LINEAMIENTOS DEFINIDOS POR EL INSTITUTO NACIONAL DE SALUD</t>
  </si>
  <si>
    <t xml:space="preserve">SUPERVISAR POR MEDIO DE AUDITORÍAS (GAUDI, PERMANENTE LEY 780/2016, FARMACIAS, SIAU, ENTRE OTRAS) TODO LO RELACIONADO CON LA GARANTÍA DE LA PRESTACIÓN DE SERVICIOS Y EL RIESGO INTEGRAL EN SALUD A CARGO DE LAS EAPB AUTORIZADAS PARA OPERAR EN EL MUNICIPIO DE IBAGUÉ, SEGÚN CORRESPONDA A LOS REGÍMENES (SUBSIDIADO, CONTRIBUTIVO, ESPECIAL, EXCEPCIÓN). </t>
  </si>
  <si>
    <t>REALIZAR ACCIONES DE INSPECCIÓN Y VIGILANCIA, ASISTENCIAS TÉCNICAS Y BÚSQUEDAS ACTIVAS A LA RED PÚBLICA Y PRIVADA DE PRESTADORES DE SERVICIOS DE SALUD REGISTRADOS EN EL MUNICIPIO DE IBAGUÉ, CON EL FIN DE FORTALECER LA PRESTACIÓN DE SERVICIOS DE SALUD CON CALIDAD.</t>
  </si>
  <si>
    <t>RECIBIR, GESTIONAR Y DAR RESPUESTA A LAS SOLICITUDES DE LOS CIUDADANOS RELACIONADAS CON LA POSIBLE VULNERACIÓN DEL DERECHO FUNDAMENTAL AL ACCESO A LOS SERVICIOS DE SALUD.</t>
  </si>
  <si>
    <t xml:space="preserve">REALIZAR EL PAGO DE LOS SERVICIOS DE URGENCIAS DE BAJA COMPLEJIDAD A LA POBLACIÓN NO ASEGURADA DEL MUNICIPIO DE IBAGUÉ. </t>
  </si>
  <si>
    <t>IMPLEMENTAR EL SISTEMA DE INFORMACION REGISTRO, SEGUIMIENTO Y MONITOREO DE LAS ACTIVIDADES MISIONALES RELACIONADAS CON LA INSPECCIÓN Y VIGILANCIA DIRIGIDAS A LOS PRESTADORES DE SERVICIOS DE SALUD Y ASEGURADORES.</t>
  </si>
  <si>
    <t>REALIZAR VISITAS DE INSPECCION, VIGILANCIA Y CONTROL A INTEGRANTES DEL SGSSS QUE SOLICITEN VISITA DE CONCEPTO SANITARIO</t>
  </si>
  <si>
    <t>REALIZAR LO PROCESOS DE CONSTRUCCION, ADOPCION Y ADAPTACION DE LAS POLITICAS PUBLICAS DE LA SECRETARIA DE SALUD MUNICIPAL.</t>
  </si>
  <si>
    <t>PLANEAR, EVALUAR Y REALIZAR SEGUIMIENTO TECNICO Y FINANCIERO A LOS PROCESOS DE PLANEACCION DE LA SECRETARIA DE SALUD ACORDE A LOS LINEAMIENTOS ESTABLECIDOS POR LAS ENTIDADES MUNICIPALES, DEPARTAMENTALES Y NACIONALES</t>
  </si>
  <si>
    <t>LEGALIZAR LOS GIROS PARA LOS PROCESOS DEINSPECCION, VIGILANCIA Y CONTROL DE LOS RECURSOS DEL REGIMEN SUBSIDIADO QUE CORRESPONDEN AL 0.4</t>
  </si>
  <si>
    <t xml:space="preserve">DESARROLLAR LA GESTIÓN TERRITORIAL Y LA BÚSQUEDA ACTIVA DE LA POBLACIÓN PPNA, O CON ALGUN TIPO DE NOVEDAD QUE NO CUENTEN CON ASEGURAMIENTO EN SALUD, EN ARTICULACIÓN INTER Y TRANSECTORIAL, PROMOVIENDO ENTRE OTRAS, LA AFILIACIÓN DE OFICIO, Y DEMAS MECANISMOS, DANDO CUMPLIMIENTO A LAS ACCIONES CONTENIDAS EN LOS DIFERENTES PLANES DE ACCION. </t>
  </si>
  <si>
    <t>REALIZAR LA GESTIÓN RESOLUTIVA EN BASES DE DATOS, DE LOS REQUERIMIENTOS QUE INGRESEN AL SISTEMA DE AFILIACIÓN TRANSACCIONAL – SAT DE LA SECRETARÍA DE SALUD DE IBAGUÉ, EN ARTICULACIÓN INTER Y TRANSECTORIAL, GARANTIZANDO LA PROMOCIÓN Y USO DE LAS DIVERSAS PLATAFORMAS Y HERRAMIENTAS Y REPORTE DE LAS CIRCULARES Y ANEXOS TÉCNICOS</t>
  </si>
  <si>
    <t xml:space="preserve">LEGALIZAR LOS GIROS PROVENIENTES DE LOS RECURSOS CON O SIN SITUACIÓN DE FONDOS, GIRADOS A LAS EPSS Y/O POR GIRO DIRECTO A LAS IPS, DE ACUERDO CON LA LMA (LIQUIDACIÓN MENSUAL DE AFILIADOS), DE MANERA MENSUAL, EN CADA UNA DE LAS VIGENCIAS, PARA GARANTIZAR LA PERMANENCIA DE LA POBLACIÓN AFILIADA AL RÉGIMEN SUBSIDIADO EN SALUD EN EL MUNICIPIO DE IBAGUÉ. </t>
  </si>
  <si>
    <r>
      <t xml:space="preserve">Objetivos: </t>
    </r>
    <r>
      <rPr>
        <sz val="16"/>
        <rFont val="Arial"/>
        <family val="2"/>
      </rPr>
      <t>Fortalecer el bienestar físico, mental y social de las personas, comunidades y poblaciones en el Municipio de Ibagué.</t>
    </r>
  </si>
  <si>
    <r>
      <t xml:space="preserve">Objetivos: </t>
    </r>
    <r>
      <rPr>
        <sz val="16"/>
        <rFont val="Arial"/>
        <family val="2"/>
      </rPr>
      <t>Ejercer la autoridad sanitaria para la vigilancia saludable en el Municipio de Ibagué</t>
    </r>
  </si>
  <si>
    <r>
      <t xml:space="preserve">NOMBRE SECRETARIA DE SALUD MUNICIPAL: </t>
    </r>
    <r>
      <rPr>
        <sz val="11"/>
        <color rgb="FF000000"/>
        <rFont val="Calibri"/>
        <family val="2"/>
        <scheme val="minor"/>
      </rPr>
      <t>MARTHA LILIANA OSPINA GUTIERREZ</t>
    </r>
  </si>
  <si>
    <r>
      <t xml:space="preserve">NOMBRE DIRECTORA DE SALUD PUBLICA: </t>
    </r>
    <r>
      <rPr>
        <sz val="12"/>
        <rFont val="Arial"/>
        <family val="2"/>
      </rPr>
      <t>MARICEL AGUIAR DELGADILLO</t>
    </r>
  </si>
  <si>
    <r>
      <t xml:space="preserve">NOMBRE DIRECTOR ASEGURAMIENTO: </t>
    </r>
    <r>
      <rPr>
        <sz val="12"/>
        <rFont val="Arial"/>
        <family val="2"/>
      </rPr>
      <t>DIEGO ALEJANDRO CALDERON RUBIO</t>
    </r>
  </si>
  <si>
    <r>
      <t xml:space="preserve">NOMBRE DIRECTORA PRESTACION DE SERVICIOS  Y CALIDAD:  </t>
    </r>
    <r>
      <rPr>
        <sz val="12"/>
        <rFont val="Arial MT"/>
      </rPr>
      <t>YENNIFER NADIA GUZMAN CORRAL</t>
    </r>
  </si>
  <si>
    <t>SecretarÌa de Salud Municipal</t>
  </si>
  <si>
    <t xml:space="preserve">CODIGO PRESUPUESTAL: 216320202009 SERVICIOS PARA LA COMUNIDAD, SOCIALES Y PERSONALES RUBROS: (Recursos propios icld-01, Sgp salud publica-26, Superavit-65)       </t>
  </si>
  <si>
    <t>CODIGO PRESUPUESTAL: 216320202009 SERVICIOS PARA LA COMUNIDAD, SOCIALES Y PERSONALES     RUBROS: (RECURSOS PROPIOS ICLD-01, RECURSOS DE CREDITO-14, SGP Salud Regimen Subsidiado-19, Sgp salud prestacion de servicio-21, Adress-22, Coljuegos-23, Transferencias Departamento-24, COLJUEGOS-SUPERAVIT-62, SGP PRESTACION DE SERVICIO DE SALUD - SUPERAVIT-64</t>
  </si>
  <si>
    <t xml:space="preserve">CODIGO PRESUPUESTAL: 2163202020091 SERVICIOS PARA LA COMUNIDAD, SOCIALES Y PERSONALES        RUBROS: (Recursos propios icld-01, Sgp salud publica-26)        </t>
  </si>
  <si>
    <t xml:space="preserve">FECHA DE  SEGUIMIENTO: </t>
  </si>
  <si>
    <t>Enero de 2025</t>
  </si>
  <si>
    <t xml:space="preserve">1903016- Servicio de auditoría y visitas inspectivas </t>
  </si>
  <si>
    <t>REALIZAR VISITAS DE INSPECCION, VIGILANCIA Y CONTROL, A ESTABLECIMIENTOS VETERINARIOS (CLINICAS, CONSULTORIOS Y AFINES) QUE SOLICITEN CONCEPTO SANITARIO CON SOPORTE EN LA  LEY 9/1979. ACORDE A LOS LINEAMIENTOS DADOS POR EL MSPS.</t>
  </si>
  <si>
    <t>REALIZAR TOMA DE MUESTRAS, SEGUIMIENTOS, VISITAS DE INSPECCIÓN, VIGILANCIA Y CONTROL A LOS ACUEDUCTOS URBANOS Y RURALES DEL MUNICIPIO DE IBAGUÉ, SEGUN LINEAMIENTOS TECNICOS ESTABLECIDOS.</t>
  </si>
  <si>
    <t>Realizar  adeacuacion de la cava municipal</t>
  </si>
  <si>
    <t>Realizar mantenimiento de la cava municipal</t>
  </si>
  <si>
    <t>Implementar procesos y mecanismos de articulación intersectorial e interinstitucional para generar estrategias integrales que permitan abordar el consumo de SPA en el marco de la gestión del riesgo colectivo e individual</t>
  </si>
  <si>
    <t>Realizar acciones de gestion de la salud publica según los lineamientos del MSPS</t>
  </si>
  <si>
    <t xml:space="preserve">Desarrollar acciones de gestion de la salud publica y actividades colectivas en el marco de las rutas integrales de aatencion en salud de promoción y mantenimiento  que impacte positivamente en la dimension de salud sexual y reproductiva  </t>
  </si>
  <si>
    <t>Fortalecer los procesos de gestion de la salud publica en temas de SSR según los lineamientos del MSPS</t>
  </si>
  <si>
    <t>Desarrollar acciones de gestion de la salud publica y actividades colectivas para el manejo integral de los eventos en salud mental de la ciudad de Ibague.</t>
  </si>
  <si>
    <t>Fortalecer los procesos de gestion de la salud publica en el marco de los lineamientos nacionales de salud mental</t>
  </si>
  <si>
    <t>Ejecutar acciones de gestion de la salud publica y actividades colectivas para la prevención de enfermedades generadas por sustancias químicas, por animales (zoonosis), vectores, puntos criticos , situaciones  contaminación en el aire, y el agua, entre otros factores.</t>
  </si>
  <si>
    <t>Fortalecer los procesos de gestion de la salud publica según las prioridades de intervencion de las condiciones ambientales de Ibague (vectores, zoonosis)</t>
  </si>
  <si>
    <t>Ejecutar acciones de gestion de la salud publica y actividades colectivas para la prevención de enfermedades transmitidas por alimentos, infecciones asociadas a la atención de la salud, resistencia a los antimicrobianos, tuberculosis, lepra o enfermedad de Hansen, infección respiratoria aguda, enfermedad diarreica aguda) y desatendidas (tracoma, geohelmintiasis, oncocercosis, pian, complejo cisticercosis / teniasis,  enfermedades parasitarias de la piel), entre otras.</t>
  </si>
  <si>
    <t>Fortalecer los procesos de gestion de la salud publica según las prioridades de enfermedades emergentes, reemergentes y desatendidas</t>
  </si>
  <si>
    <t xml:space="preserve">Ejecutar las acciones para la gestión y administración de los componentes del Plan Ampliado de Inmunizacion en los actores del SGSSS que oferten el servicio de vacunación en el marco de su competencia, con el fin de alcanzar las metas y objetivos del programa.  </t>
  </si>
  <si>
    <t>Fortalecer los procesos de gestion de la salud publica según las prioridades de intervencion para eliminar el riesgo de enfermedades inmunoprevenibles</t>
  </si>
  <si>
    <t>Ejecutar acciones integrales de gestion de la salud publica y actividades colectivas para la prevención de riesgos asociados a las condiciones crónicas no transmisibles en la ciudad.</t>
  </si>
  <si>
    <t>Fortalecer los procesos de gestion de la salud publica para mitigar el riesgo de morir de enfermedades coronorias de lso ibaguereños.</t>
  </si>
  <si>
    <t>Garantizar el proceso tecnico de valoración, que permita establecer la existencia de discapacidad, a partir de la identificación de las deficiencias en funciones y estructuras corporales, incluyendo las psicológicas, las limitaciones en la actividad y las restricciones en la participación, que presentan las personas</t>
  </si>
  <si>
    <t>Priorizar el proceso de certificacion de discapacidad de las personas  que no puedan movilizarse a las IPS designadas</t>
  </si>
  <si>
    <t>Implementar el programa de Atención Psicosocial y Salud Integral a Víctimas (PAPSIVI)​,  dando respuesta a las medidas de rehabilitación en el marco de la repara​ción integral a las víctimas del conflicto armado que residen en la ciudad de Ibague.</t>
  </si>
  <si>
    <t>Garantizar la focalización de la población víctima del conflicto armado que residente en el municipio de Ibagué</t>
  </si>
  <si>
    <t>Ejecutar los lineamientos tecnicos definidos por el PDSP 2022 - 2031 para los procesos de asistencia tecnica y desarrollo de capacidades para garantizar el manejo integral del cancer con los actores del Sistema General de Seguridad Social en Salud</t>
  </si>
  <si>
    <t>Desarrollar e implementar acciones de asistencia tecnica y desarrollo de capacidades con los actores del SGSSS para la disminucion de la mortalidad materna en el marco de los lineamientos definidos por el Ministerio de Salud y Proteccion Social</t>
  </si>
  <si>
    <t>Fortalecer las competencias técnicas de los actores del SGSSS para garantizar el diagnóstico, tratamiento y seguimiento a los diferentes tipos de desnutrición</t>
  </si>
  <si>
    <t xml:space="preserve">Fortalecer los procesos de informacion de la direccion de salud publica, garantizando la actualizacion y/o mantenimeinto y/o mejoramiento y/o restructuracion de los sistemas de informacion en salud </t>
  </si>
  <si>
    <t>Realizar seguimiento a la implementacion de los procesos de informacion de la direccion de secretaría de salud municipal</t>
  </si>
  <si>
    <t xml:space="preserve">Implementar acciones de gestion de la salud publica y actividades colectivas de las violencias ( VF,VS,VG) en el marco del cumplimiento  de los lineamientos técnicos nacional e implementación asertiva de las rutas de atención. </t>
  </si>
  <si>
    <t xml:space="preserve">desarrollar y ejecutar una estrategiacolectiva en el marco de la gobernanza en salud para fortalecer los procesos de información, educación, comunicación en salud para la prevención de accidentes viales. </t>
  </si>
  <si>
    <t>Adoptar y adaptar el modelo de salud predictiva, preventiva y resolutiva centrada en el ser humano como sujeto de derechos./ marco de la Atención Primaria en Salud con enfoque preventiva, predictiva y resolutiva que incluya poblaciones vulnerables, prevencion de Eventos de interes de Salud Publica,  y/o Plan de Intervenciones Colectivas que requieran intervencion integral</t>
  </si>
  <si>
    <t>Implementar una estrategia holistica e intersectorial para el manejo de las condiciones y situaciones originadas en el ambito laboral y/o poblacion no afiliada a riesgos laborales</t>
  </si>
  <si>
    <t>Implementar una estrategia para fortalecer los procesos de  mantenimiento, optimizacion, dotacion e infraestructura  de la Unidad de Salud de Ibagué USI.</t>
  </si>
  <si>
    <t xml:space="preserve">Garantizar el giro de los recursos para el mantenimiento, fortalecimiento, optimizacion, dotacion, infraestructura y equipamento de la Unidad de Salud de Ibagué USI. </t>
  </si>
  <si>
    <r>
      <t xml:space="preserve">OBSERVACIONES:  </t>
    </r>
    <r>
      <rPr>
        <sz val="12"/>
        <rFont val="Arial M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</si>
</sst>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 #,##0;[Red]\-&quot;$&quot;\ #,##0"/>
    <numFmt numFmtId="8" formatCode="&quot;$&quot;\ #,##0.00;[Red]\-&quot;$&quot;\ #,##0.00"/>
    <numFmt numFmtId="44" formatCode="_-&quot;$&quot;\ * #,##0.00_-;\-&quot;$&quot;\ * #,##0.00_-;_-&quot;$&quot;\ * &quot;-&quot;??_-;_-@_-"/>
    <numFmt numFmtId="43" formatCode="_-* #,##0.00_-;\-* #,##0.00_-;_-* &quot;-&quot;??_-;_-@_-"/>
    <numFmt numFmtId="164" formatCode="_(* #,##0.00_);_(* \(#,##0.00\);_(* &quot;-&quot;??_);_(@_)"/>
    <numFmt numFmtId="165" formatCode="_-&quot;$&quot;* #,##0.00_-;\-&quot;$&quot;* #,##0.00_-;_-&quot;$&quot;* &quot;-&quot;??_-;_-@_-"/>
    <numFmt numFmtId="166" formatCode="_ &quot;$&quot;\ * #,##0.00_ ;_ &quot;$&quot;\ * \-#,##0.00_ ;_ &quot;$&quot;\ * &quot;-&quot;??_ ;_ @_ "/>
    <numFmt numFmtId="167" formatCode="&quot;$&quot;\ #,##0"/>
    <numFmt numFmtId="168" formatCode="0.0%"/>
    <numFmt numFmtId="169" formatCode="#,##0.0_);\(#,##0.0\)"/>
    <numFmt numFmtId="170" formatCode="_ &quot;$&quot;\ * #,##0_ ;_ &quot;$&quot;\ * \-#,##0_ ;_ &quot;$&quot;\ * &quot;-&quot;??_ ;_ @_ "/>
    <numFmt numFmtId="171" formatCode="_ * #,##0.00_ ;_ * \-#,##0.00_ ;_ * &quot;-&quot;??_ ;_ @_ "/>
    <numFmt numFmtId="172" formatCode="#,##0_ ;\-#,##0\ "/>
    <numFmt numFmtId="173" formatCode="_-&quot;$&quot;\ * #,##0_-;\-&quot;$&quot;\ * #,##0_-;_-&quot;$&quot;\ * &quot;-&quot;??_-;_-@_-"/>
    <numFmt numFmtId="174" formatCode="#,##0.0_ ;\-#,##0.0\ "/>
    <numFmt numFmtId="175" formatCode="0.0"/>
  </numFmts>
  <fonts count="25">
    <font>
      <sz val="11"/>
      <color theme="1"/>
      <name val="Calibri"/>
      <family val="2"/>
      <scheme val="minor"/>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sz val="10"/>
      <color theme="1"/>
      <name val="Arial"/>
      <family val="2"/>
    </font>
    <font>
      <sz val="10"/>
      <color rgb="FF000000"/>
      <name val="Arial"/>
      <family val="2"/>
    </font>
    <font>
      <sz val="11"/>
      <color rgb="FF000000"/>
      <name val="Calibri"/>
      <family val="2"/>
    </font>
    <font>
      <sz val="11"/>
      <color indexed="8"/>
      <name val="Calibri"/>
      <family val="2"/>
    </font>
    <font>
      <sz val="11"/>
      <color rgb="FF000000"/>
      <name val="Calibri"/>
      <family val="2"/>
      <scheme val="minor"/>
    </font>
    <font>
      <b/>
      <sz val="10"/>
      <color theme="1"/>
      <name val="Verdana"/>
      <family val="2"/>
    </font>
    <font>
      <sz val="10"/>
      <color theme="1"/>
      <name val="Verdana"/>
      <family val="2"/>
    </font>
    <font>
      <b/>
      <sz val="11"/>
      <color indexed="8"/>
      <name val="Calibri"/>
      <family val="2"/>
      <scheme val="minor"/>
    </font>
    <font>
      <b/>
      <sz val="10"/>
      <name val="Arial MT"/>
    </font>
    <font>
      <b/>
      <sz val="14"/>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B4C6E7"/>
      </patternFill>
    </fill>
    <fill>
      <patternFill patternType="solid">
        <fgColor theme="0"/>
        <bgColor rgb="FFD9E1F2"/>
      </patternFill>
    </fill>
    <fill>
      <patternFill patternType="solid">
        <fgColor rgb="FFDBE5F1"/>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13">
    <xf numFmtId="0" fontId="0"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71" fontId="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164" fontId="18" fillId="0" borderId="0" applyFont="0" applyFill="0" applyBorder="0" applyAlignment="0" applyProtection="0"/>
    <xf numFmtId="0" fontId="20" fillId="6" borderId="0" applyNumberFormat="0" applyBorder="0" applyProtection="0">
      <alignment horizontal="center" vertical="center"/>
    </xf>
    <xf numFmtId="0" fontId="17" fillId="0" borderId="0"/>
    <xf numFmtId="43" fontId="11" fillId="0" borderId="0" applyFont="0" applyFill="0" applyBorder="0" applyAlignment="0" applyProtection="0"/>
    <xf numFmtId="49" fontId="21" fillId="0" borderId="0" applyFill="0" applyBorder="0" applyProtection="0">
      <alignment horizontal="left" vertical="center"/>
    </xf>
  </cellStyleXfs>
  <cellXfs count="243">
    <xf numFmtId="0" fontId="0" fillId="0" borderId="0" xfId="0"/>
    <xf numFmtId="0" fontId="2" fillId="0" borderId="0" xfId="1" applyFont="1"/>
    <xf numFmtId="10" fontId="3" fillId="0" borderId="0" xfId="2" applyNumberFormat="1" applyFont="1"/>
    <xf numFmtId="0" fontId="3" fillId="0" borderId="0" xfId="1" applyFont="1"/>
    <xf numFmtId="166" fontId="3" fillId="0" borderId="0" xfId="3" applyFont="1" applyFill="1" applyBorder="1" applyAlignment="1" applyProtection="1">
      <alignment vertical="center"/>
    </xf>
    <xf numFmtId="0" fontId="2" fillId="0" borderId="0" xfId="1" applyFont="1" applyAlignment="1">
      <alignment wrapText="1"/>
    </xf>
    <xf numFmtId="166" fontId="2" fillId="0" borderId="0" xfId="3" applyFont="1" applyBorder="1"/>
    <xf numFmtId="166" fontId="3" fillId="0" borderId="0" xfId="3" applyFont="1" applyBorder="1"/>
    <xf numFmtId="0" fontId="3" fillId="0" borderId="0" xfId="1" applyFont="1" applyAlignment="1">
      <alignment wrapText="1"/>
    </xf>
    <xf numFmtId="166" fontId="3" fillId="0" borderId="0" xfId="3" applyFont="1" applyBorder="1" applyAlignment="1" applyProtection="1">
      <alignment vertical="center"/>
    </xf>
    <xf numFmtId="0" fontId="3" fillId="0" borderId="0" xfId="1" applyFont="1" applyAlignment="1">
      <alignment horizontal="left" wrapText="1"/>
    </xf>
    <xf numFmtId="10" fontId="3" fillId="0" borderId="0" xfId="2" applyNumberFormat="1" applyFont="1" applyBorder="1"/>
    <xf numFmtId="0" fontId="4" fillId="0" borderId="1" xfId="1" applyFont="1" applyBorder="1" applyAlignment="1">
      <alignment horizontal="left" vertical="center"/>
    </xf>
    <xf numFmtId="39" fontId="3" fillId="0" borderId="0" xfId="1" applyNumberFormat="1" applyFont="1"/>
    <xf numFmtId="39" fontId="3" fillId="0" borderId="8" xfId="1" applyNumberFormat="1" applyFont="1" applyBorder="1"/>
    <xf numFmtId="169" fontId="2" fillId="0" borderId="0" xfId="1" applyNumberFormat="1" applyFont="1"/>
    <xf numFmtId="10" fontId="3" fillId="0" borderId="0" xfId="2" applyNumberFormat="1" applyFont="1" applyBorder="1" applyProtection="1"/>
    <xf numFmtId="2" fontId="3" fillId="0" borderId="0" xfId="1" applyNumberFormat="1" applyFont="1"/>
    <xf numFmtId="0" fontId="2" fillId="0" borderId="0" xfId="1" applyFont="1" applyAlignment="1">
      <alignment horizontal="left" vertical="center"/>
    </xf>
    <xf numFmtId="0" fontId="2" fillId="0" borderId="9" xfId="1" applyFont="1" applyBorder="1"/>
    <xf numFmtId="165" fontId="2" fillId="0" borderId="0" xfId="1" applyNumberFormat="1" applyFont="1"/>
    <xf numFmtId="166" fontId="2" fillId="0" borderId="0" xfId="1" applyNumberFormat="1" applyFont="1"/>
    <xf numFmtId="2" fontId="2" fillId="0" borderId="0" xfId="1" applyNumberFormat="1" applyFont="1"/>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xf numFmtId="165" fontId="7" fillId="0" borderId="0" xfId="1" applyNumberFormat="1" applyFont="1"/>
    <xf numFmtId="166" fontId="7" fillId="0" borderId="0" xfId="3" applyFont="1" applyBorder="1"/>
    <xf numFmtId="2" fontId="7" fillId="0" borderId="0" xfId="1" applyNumberFormat="1" applyFont="1"/>
    <xf numFmtId="0" fontId="8" fillId="0" borderId="0" xfId="1" applyFont="1" applyAlignment="1">
      <alignment wrapText="1"/>
    </xf>
    <xf numFmtId="166" fontId="8" fillId="0" borderId="0" xfId="3" applyFont="1" applyBorder="1" applyAlignment="1" applyProtection="1">
      <alignment vertical="center"/>
    </xf>
    <xf numFmtId="2" fontId="8" fillId="0" borderId="0" xfId="1" applyNumberFormat="1" applyFont="1" applyAlignment="1">
      <alignment horizontal="left" vertical="center" wrapText="1"/>
    </xf>
    <xf numFmtId="2" fontId="8" fillId="0" borderId="0" xfId="1" applyNumberFormat="1" applyFont="1" applyAlignment="1">
      <alignment vertical="center"/>
    </xf>
    <xf numFmtId="2" fontId="9" fillId="0" borderId="0" xfId="1" applyNumberFormat="1" applyFont="1" applyAlignment="1">
      <alignment vertical="center"/>
    </xf>
    <xf numFmtId="170" fontId="7" fillId="2" borderId="1" xfId="3" applyNumberFormat="1" applyFont="1" applyFill="1" applyBorder="1" applyAlignment="1">
      <alignment horizontal="center" vertical="center"/>
    </xf>
    <xf numFmtId="0" fontId="7" fillId="2" borderId="1" xfId="1" applyFont="1" applyFill="1" applyBorder="1" applyAlignment="1">
      <alignment horizontal="center" vertical="center"/>
    </xf>
    <xf numFmtId="2" fontId="8" fillId="0" borderId="0" xfId="1" applyNumberFormat="1" applyFont="1" applyAlignment="1">
      <alignment vertical="center" wrapText="1"/>
    </xf>
    <xf numFmtId="167"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xf>
    <xf numFmtId="167"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xf>
    <xf numFmtId="2" fontId="9" fillId="0" borderId="0" xfId="1" applyNumberFormat="1" applyFont="1" applyAlignment="1">
      <alignment horizontal="center" vertical="center"/>
    </xf>
    <xf numFmtId="0" fontId="7" fillId="0" borderId="8" xfId="1" applyFont="1" applyBorder="1"/>
    <xf numFmtId="10" fontId="7" fillId="0" borderId="1" xfId="2" applyNumberFormat="1" applyFont="1" applyBorder="1"/>
    <xf numFmtId="2" fontId="9"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0" fontId="9" fillId="0" borderId="0" xfId="1" applyFont="1"/>
    <xf numFmtId="2" fontId="3" fillId="0" borderId="0" xfId="1" applyNumberFormat="1" applyFont="1" applyAlignment="1">
      <alignment horizontal="left" vertical="top" wrapText="1"/>
    </xf>
    <xf numFmtId="0" fontId="10" fillId="0" borderId="1" xfId="1" applyFont="1" applyBorder="1"/>
    <xf numFmtId="169" fontId="5" fillId="0" borderId="1" xfId="1" applyNumberFormat="1" applyFont="1" applyBorder="1" applyAlignment="1">
      <alignment horizontal="left" vertical="top"/>
    </xf>
    <xf numFmtId="39" fontId="5" fillId="0" borderId="1" xfId="1" applyNumberFormat="1" applyFont="1" applyBorder="1" applyAlignment="1">
      <alignment horizontal="left" vertical="top"/>
    </xf>
    <xf numFmtId="0"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169" fontId="5" fillId="0" borderId="1" xfId="1" applyNumberFormat="1" applyFont="1" applyBorder="1" applyAlignment="1">
      <alignment vertical="top" wrapText="1"/>
    </xf>
    <xf numFmtId="0" fontId="5" fillId="0" borderId="1" xfId="1" applyFont="1" applyBorder="1" applyAlignment="1">
      <alignment horizontal="left" vertical="top"/>
    </xf>
    <xf numFmtId="0" fontId="7" fillId="0" borderId="1" xfId="1" applyFont="1" applyBorder="1"/>
    <xf numFmtId="37" fontId="3" fillId="0" borderId="1" xfId="1" applyNumberFormat="1" applyFont="1" applyBorder="1" applyAlignment="1">
      <alignment horizontal="center" vertical="top"/>
    </xf>
    <xf numFmtId="169" fontId="3" fillId="0" borderId="1" xfId="1" applyNumberFormat="1" applyFont="1" applyBorder="1" applyAlignment="1">
      <alignment horizontal="center" vertical="top"/>
    </xf>
    <xf numFmtId="0" fontId="17" fillId="4" borderId="1" xfId="0" applyFont="1" applyFill="1" applyBorder="1" applyAlignment="1">
      <alignment horizontal="left" vertical="center"/>
    </xf>
    <xf numFmtId="0" fontId="17" fillId="5" borderId="1" xfId="0" applyFont="1" applyFill="1" applyBorder="1" applyAlignment="1">
      <alignment horizontal="left" vertical="center"/>
    </xf>
    <xf numFmtId="39" fontId="3" fillId="0" borderId="1" xfId="1" applyNumberFormat="1" applyFont="1" applyBorder="1" applyAlignment="1">
      <alignment horizontal="left" vertical="top"/>
    </xf>
    <xf numFmtId="169" fontId="3" fillId="0" borderId="1" xfId="1" applyNumberFormat="1" applyFont="1" applyBorder="1" applyAlignment="1">
      <alignment horizontal="left" vertical="top"/>
    </xf>
    <xf numFmtId="0" fontId="1" fillId="2" borderId="1" xfId="1" applyFill="1" applyBorder="1" applyAlignment="1">
      <alignment horizontal="center" vertical="center"/>
    </xf>
    <xf numFmtId="44" fontId="15" fillId="0" borderId="1" xfId="6" applyFont="1" applyFill="1" applyBorder="1" applyAlignment="1">
      <alignment horizontal="center" vertical="center"/>
    </xf>
    <xf numFmtId="44" fontId="15" fillId="2" borderId="1" xfId="6" applyFont="1" applyFill="1" applyBorder="1" applyAlignment="1">
      <alignment horizontal="center" vertical="center"/>
    </xf>
    <xf numFmtId="14" fontId="1" fillId="0" borderId="1" xfId="1" applyNumberFormat="1" applyBorder="1" applyAlignment="1">
      <alignment horizontal="center" vertical="center"/>
    </xf>
    <xf numFmtId="44" fontId="1" fillId="2" borderId="1" xfId="6" applyFont="1" applyFill="1" applyBorder="1" applyAlignment="1">
      <alignment horizontal="center" vertical="center" wrapText="1"/>
    </xf>
    <xf numFmtId="44" fontId="1" fillId="2" borderId="1" xfId="6" applyFont="1" applyFill="1" applyBorder="1" applyAlignment="1">
      <alignment horizontal="center" vertical="center"/>
    </xf>
    <xf numFmtId="44" fontId="1" fillId="2" borderId="1" xfId="6" applyFont="1" applyFill="1" applyBorder="1" applyAlignment="1" applyProtection="1">
      <alignment horizontal="center" vertical="center"/>
    </xf>
    <xf numFmtId="173" fontId="1" fillId="0" borderId="1" xfId="6" applyNumberFormat="1" applyFont="1" applyFill="1" applyBorder="1" applyAlignment="1">
      <alignment horizontal="center" vertical="center" wrapText="1"/>
    </xf>
    <xf numFmtId="2" fontId="1" fillId="0" borderId="1" xfId="1" applyNumberFormat="1" applyBorder="1" applyAlignment="1">
      <alignment horizontal="center" vertical="center"/>
    </xf>
    <xf numFmtId="39" fontId="1" fillId="0" borderId="1" xfId="1" applyNumberFormat="1" applyBorder="1" applyAlignment="1">
      <alignment horizontal="center" vertical="center"/>
    </xf>
    <xf numFmtId="0" fontId="1" fillId="0" borderId="1" xfId="1" applyBorder="1" applyAlignment="1">
      <alignment horizontal="center" vertical="center"/>
    </xf>
    <xf numFmtId="173" fontId="15" fillId="0" borderId="1" xfId="6" applyNumberFormat="1" applyFont="1" applyFill="1" applyBorder="1" applyAlignment="1">
      <alignment horizontal="center" vertical="center"/>
    </xf>
    <xf numFmtId="44" fontId="1" fillId="0" borderId="1" xfId="6" applyFont="1" applyFill="1" applyBorder="1" applyAlignment="1">
      <alignment horizontal="center" vertical="center" wrapText="1"/>
    </xf>
    <xf numFmtId="44" fontId="1" fillId="0" borderId="1" xfId="6" applyFont="1" applyFill="1" applyBorder="1" applyAlignment="1">
      <alignment horizontal="center" vertical="center"/>
    </xf>
    <xf numFmtId="0" fontId="1" fillId="0" borderId="1" xfId="1" applyBorder="1" applyAlignment="1">
      <alignment horizontal="center" vertical="center" wrapText="1"/>
    </xf>
    <xf numFmtId="1" fontId="1" fillId="0" borderId="1" xfId="1" applyNumberFormat="1" applyBorder="1" applyAlignment="1">
      <alignment horizontal="center" vertical="center" wrapText="1"/>
    </xf>
    <xf numFmtId="44" fontId="1" fillId="0" borderId="1" xfId="6" applyFont="1" applyFill="1" applyBorder="1" applyAlignment="1" applyProtection="1">
      <alignment horizontal="center" vertical="center"/>
    </xf>
    <xf numFmtId="172" fontId="1" fillId="0" borderId="1" xfId="6" applyNumberFormat="1" applyFont="1" applyFill="1" applyBorder="1" applyAlignment="1">
      <alignment horizontal="center" vertical="center" wrapText="1"/>
    </xf>
    <xf numFmtId="8" fontId="1" fillId="0" borderId="1" xfId="6" applyNumberFormat="1" applyFont="1" applyFill="1" applyBorder="1" applyAlignment="1" applyProtection="1">
      <alignment horizontal="center" vertical="center"/>
    </xf>
    <xf numFmtId="170" fontId="1" fillId="0" borderId="1" xfId="3" applyNumberFormat="1" applyFont="1" applyFill="1" applyBorder="1" applyAlignment="1">
      <alignment horizontal="center" vertical="center" wrapText="1"/>
    </xf>
    <xf numFmtId="170" fontId="1" fillId="0" borderId="1" xfId="3" applyNumberFormat="1" applyFont="1" applyFill="1" applyBorder="1" applyAlignment="1" applyProtection="1">
      <alignment horizontal="center" vertical="center"/>
    </xf>
    <xf numFmtId="10" fontId="1" fillId="0" borderId="1" xfId="2" applyNumberFormat="1" applyFont="1" applyFill="1" applyBorder="1" applyAlignment="1" applyProtection="1">
      <alignment horizontal="center" vertical="center"/>
    </xf>
    <xf numFmtId="174" fontId="1" fillId="0" borderId="1" xfId="6" applyNumberFormat="1" applyFont="1" applyFill="1" applyBorder="1" applyAlignment="1">
      <alignment horizontal="center" vertical="center" wrapText="1"/>
    </xf>
    <xf numFmtId="175" fontId="1" fillId="0" borderId="1" xfId="1" applyNumberFormat="1" applyBorder="1" applyAlignment="1">
      <alignment horizontal="center" vertical="center" wrapText="1"/>
    </xf>
    <xf numFmtId="0" fontId="4" fillId="0" borderId="1" xfId="1" applyFont="1" applyBorder="1" applyAlignment="1">
      <alignment vertical="top"/>
    </xf>
    <xf numFmtId="168" fontId="4" fillId="0" borderId="1" xfId="1" applyNumberFormat="1" applyFont="1" applyBorder="1" applyAlignment="1">
      <alignment vertical="top"/>
    </xf>
    <xf numFmtId="0" fontId="1" fillId="2" borderId="1" xfId="1" applyFill="1" applyBorder="1" applyAlignment="1">
      <alignment horizontal="center" vertical="center" wrapText="1"/>
    </xf>
    <xf numFmtId="0" fontId="2" fillId="0" borderId="1" xfId="1" applyFont="1" applyBorder="1"/>
    <xf numFmtId="0" fontId="2" fillId="0" borderId="1" xfId="1" applyFont="1" applyBorder="1" applyAlignment="1">
      <alignment horizontal="left" vertical="center"/>
    </xf>
    <xf numFmtId="169" fontId="2" fillId="0" borderId="1" xfId="1" applyNumberFormat="1" applyFont="1" applyBorder="1"/>
    <xf numFmtId="2" fontId="3" fillId="0" borderId="1" xfId="1" applyNumberFormat="1" applyFont="1" applyBorder="1"/>
    <xf numFmtId="10" fontId="3" fillId="0" borderId="1" xfId="2" applyNumberFormat="1" applyFont="1" applyBorder="1" applyProtection="1"/>
    <xf numFmtId="39" fontId="3" fillId="0" borderId="1" xfId="1" applyNumberFormat="1" applyFont="1" applyBorder="1"/>
    <xf numFmtId="0" fontId="2" fillId="0" borderId="1" xfId="1" applyFont="1" applyBorder="1" applyAlignment="1">
      <alignment horizontal="left"/>
    </xf>
    <xf numFmtId="0" fontId="4" fillId="0" borderId="1" xfId="1" applyFont="1" applyBorder="1" applyAlignment="1">
      <alignment horizontal="center" vertical="center"/>
    </xf>
    <xf numFmtId="44" fontId="0" fillId="0" borderId="1" xfId="6" applyFont="1" applyBorder="1"/>
    <xf numFmtId="6" fontId="0" fillId="0" borderId="1" xfId="6" applyNumberFormat="1" applyFont="1" applyBorder="1"/>
    <xf numFmtId="8" fontId="0" fillId="0" borderId="1" xfId="6" applyNumberFormat="1" applyFont="1" applyBorder="1"/>
    <xf numFmtId="0" fontId="5" fillId="0" borderId="7" xfId="1" applyFont="1" applyBorder="1" applyAlignment="1">
      <alignment horizontal="left" vertical="top" wrapText="1"/>
    </xf>
    <xf numFmtId="0" fontId="5" fillId="0" borderId="6"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5" fillId="0" borderId="2" xfId="1" applyFont="1" applyBorder="1" applyAlignment="1">
      <alignment horizontal="left" vertical="top" wrapText="1"/>
    </xf>
    <xf numFmtId="0" fontId="4" fillId="0" borderId="1" xfId="1" applyFont="1" applyBorder="1" applyAlignment="1">
      <alignment horizontal="left" vertical="top" wrapText="1"/>
    </xf>
    <xf numFmtId="168" fontId="4" fillId="0" borderId="1" xfId="1" applyNumberFormat="1" applyFont="1" applyBorder="1" applyAlignment="1">
      <alignment horizontal="left" vertical="top" wrapText="1"/>
    </xf>
    <xf numFmtId="10" fontId="5" fillId="0" borderId="1" xfId="2" applyNumberFormat="1" applyFont="1" applyBorder="1" applyAlignment="1">
      <alignment horizontal="left" wrapText="1"/>
    </xf>
    <xf numFmtId="0" fontId="3" fillId="0" borderId="7" xfId="1" applyFont="1" applyBorder="1" applyAlignment="1">
      <alignment horizontal="left" vertical="top"/>
    </xf>
    <xf numFmtId="0" fontId="3" fillId="0" borderId="5" xfId="1" applyFont="1" applyBorder="1" applyAlignment="1">
      <alignment horizontal="left" vertical="top"/>
    </xf>
    <xf numFmtId="0" fontId="3" fillId="0" borderId="4" xfId="1" applyFont="1" applyBorder="1" applyAlignment="1">
      <alignment horizontal="left" vertical="top"/>
    </xf>
    <xf numFmtId="0" fontId="3" fillId="0" borderId="2" xfId="1" applyFont="1" applyBorder="1" applyAlignment="1">
      <alignment horizontal="left" vertical="top"/>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2"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 fillId="0" borderId="1" xfId="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top" wrapText="1"/>
    </xf>
    <xf numFmtId="0" fontId="16" fillId="7" borderId="1" xfId="0" applyFont="1" applyFill="1" applyBorder="1" applyAlignment="1">
      <alignment horizontal="center" vertical="center" wrapText="1"/>
    </xf>
    <xf numFmtId="9" fontId="1" fillId="0" borderId="1" xfId="5" applyFont="1" applyBorder="1" applyAlignment="1" applyProtection="1">
      <alignment horizontal="center" vertical="center"/>
    </xf>
    <xf numFmtId="9" fontId="1" fillId="0" borderId="1" xfId="5" applyFont="1" applyBorder="1" applyAlignment="1">
      <alignment horizontal="center" vertical="center"/>
    </xf>
    <xf numFmtId="0" fontId="1" fillId="0" borderId="1" xfId="1" applyBorder="1" applyAlignment="1">
      <alignment horizontal="center" vertical="center"/>
    </xf>
    <xf numFmtId="0" fontId="1" fillId="2" borderId="1" xfId="1" applyFill="1" applyBorder="1" applyAlignment="1">
      <alignment horizontal="center" vertical="center"/>
    </xf>
    <xf numFmtId="169" fontId="5" fillId="0" borderId="1" xfId="1" applyNumberFormat="1" applyFont="1" applyBorder="1" applyAlignment="1">
      <alignment horizontal="left" vertical="center"/>
    </xf>
    <xf numFmtId="0" fontId="3" fillId="0" borderId="7" xfId="1" applyFont="1" applyBorder="1" applyAlignment="1">
      <alignment horizontal="left" vertical="top" wrapText="1"/>
    </xf>
    <xf numFmtId="169" fontId="5" fillId="0" borderId="1" xfId="1" applyNumberFormat="1" applyFont="1" applyBorder="1" applyAlignment="1">
      <alignment horizontal="center" vertical="top"/>
    </xf>
    <xf numFmtId="2" fontId="5" fillId="0" borderId="11" xfId="1" applyNumberFormat="1" applyFont="1" applyBorder="1" applyAlignment="1">
      <alignment horizontal="left" vertical="center"/>
    </xf>
    <xf numFmtId="2" fontId="5" fillId="0" borderId="1" xfId="1" applyNumberFormat="1" applyFont="1" applyBorder="1" applyAlignment="1">
      <alignment horizontal="left" vertical="center"/>
    </xf>
    <xf numFmtId="0" fontId="15" fillId="2" borderId="1" xfId="0" applyFont="1" applyFill="1" applyBorder="1" applyAlignment="1">
      <alignment horizontal="center" vertical="center" wrapText="1"/>
    </xf>
    <xf numFmtId="0" fontId="1" fillId="2" borderId="1" xfId="1" applyFill="1" applyBorder="1" applyAlignment="1">
      <alignment horizontal="center" vertical="center" wrapText="1"/>
    </xf>
    <xf numFmtId="2" fontId="3" fillId="0" borderId="0" xfId="1" applyNumberFormat="1" applyFont="1" applyAlignment="1">
      <alignment horizontal="left" vertical="top" wrapText="1"/>
    </xf>
    <xf numFmtId="2" fontId="9" fillId="0" borderId="0" xfId="1" applyNumberFormat="1" applyFont="1" applyAlignment="1">
      <alignment horizontal="center" vertical="center" wrapText="1"/>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2" fontId="10" fillId="0" borderId="1" xfId="1" applyNumberFormat="1" applyFont="1" applyBorder="1" applyAlignment="1">
      <alignment horizontal="center" vertical="center"/>
    </xf>
    <xf numFmtId="0" fontId="10" fillId="0" borderId="13" xfId="1" applyFont="1" applyBorder="1" applyAlignment="1">
      <alignment horizontal="left" vertical="center" wrapText="1"/>
    </xf>
    <xf numFmtId="0" fontId="10" fillId="0" borderId="11" xfId="1" applyFont="1" applyBorder="1" applyAlignment="1">
      <alignment horizontal="left" vertical="center" wrapText="1"/>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10" fontId="7" fillId="0" borderId="13" xfId="2" applyNumberFormat="1" applyFont="1" applyBorder="1" applyAlignment="1">
      <alignment horizontal="center"/>
    </xf>
    <xf numFmtId="10" fontId="7" fillId="0" borderId="12" xfId="2" applyNumberFormat="1" applyFont="1" applyBorder="1" applyAlignment="1">
      <alignment horizontal="center"/>
    </xf>
    <xf numFmtId="10" fontId="7" fillId="0" borderId="11" xfId="2" applyNumberFormat="1" applyFont="1" applyBorder="1" applyAlignment="1">
      <alignment horizontal="center"/>
    </xf>
    <xf numFmtId="2" fontId="9" fillId="0" borderId="0" xfId="1" applyNumberFormat="1" applyFont="1" applyAlignment="1">
      <alignment horizontal="center" vertical="center"/>
    </xf>
    <xf numFmtId="2" fontId="8" fillId="0" borderId="0" xfId="1" applyNumberFormat="1" applyFont="1" applyAlignment="1">
      <alignment horizontal="left" vertical="center" wrapText="1"/>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Alignment="1">
      <alignment horizontal="left" vertical="top" wrapText="1"/>
    </xf>
    <xf numFmtId="0" fontId="10" fillId="0" borderId="8"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2" fontId="10" fillId="0" borderId="13" xfId="1" applyNumberFormat="1" applyFont="1" applyBorder="1" applyAlignment="1">
      <alignment horizontal="center" vertical="center" wrapText="1"/>
    </xf>
    <xf numFmtId="2" fontId="10" fillId="0" borderId="12" xfId="1" applyNumberFormat="1" applyFont="1" applyBorder="1" applyAlignment="1">
      <alignment horizontal="center" vertical="center" wrapText="1"/>
    </xf>
    <xf numFmtId="2" fontId="10" fillId="0" borderId="11" xfId="1" applyNumberFormat="1" applyFont="1" applyBorder="1" applyAlignment="1">
      <alignment horizontal="center" vertical="center"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2" fontId="7" fillId="0" borderId="13" xfId="1" applyNumberFormat="1" applyFont="1" applyBorder="1" applyAlignment="1">
      <alignment horizontal="center" vertical="center" wrapText="1"/>
    </xf>
    <xf numFmtId="2" fontId="7" fillId="0" borderId="12" xfId="1" applyNumberFormat="1" applyFont="1" applyBorder="1" applyAlignment="1">
      <alignment horizontal="center" vertical="center" wrapText="1"/>
    </xf>
    <xf numFmtId="2" fontId="7" fillId="0" borderId="11" xfId="1" applyNumberFormat="1" applyFont="1" applyBorder="1" applyAlignment="1">
      <alignment horizontal="center" vertical="center" wrapText="1"/>
    </xf>
    <xf numFmtId="0" fontId="10" fillId="0" borderId="13" xfId="1" applyFont="1" applyBorder="1" applyAlignment="1">
      <alignment horizontal="left" vertical="top"/>
    </xf>
    <xf numFmtId="0" fontId="10" fillId="0" borderId="11" xfId="1" applyFont="1" applyBorder="1" applyAlignment="1">
      <alignment horizontal="left" vertical="top"/>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0" fontId="24" fillId="0" borderId="13" xfId="1" applyFont="1" applyBorder="1" applyAlignment="1">
      <alignment horizontal="left" vertical="center" wrapText="1"/>
    </xf>
    <xf numFmtId="0" fontId="24" fillId="0" borderId="12" xfId="1" applyFont="1" applyBorder="1" applyAlignment="1">
      <alignment horizontal="left" vertical="center" wrapText="1"/>
    </xf>
    <xf numFmtId="0" fontId="24" fillId="0" borderId="11"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xf>
    <xf numFmtId="0" fontId="5" fillId="0" borderId="1" xfId="1" applyFont="1" applyBorder="1" applyAlignment="1">
      <alignment horizontal="center" vertical="center"/>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7" fillId="0" borderId="0" xfId="1" applyFont="1" applyAlignment="1">
      <alignment horizontal="center"/>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0" fontId="7" fillId="0" borderId="1" xfId="1" applyFont="1" applyBorder="1" applyAlignment="1">
      <alignment horizont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10" fillId="3" borderId="13" xfId="1" applyFont="1" applyFill="1" applyBorder="1" applyAlignment="1">
      <alignment horizontal="left"/>
    </xf>
    <xf numFmtId="0" fontId="10" fillId="3" borderId="12" xfId="1" applyFont="1" applyFill="1" applyBorder="1" applyAlignment="1">
      <alignment horizontal="left"/>
    </xf>
    <xf numFmtId="0" fontId="10" fillId="3" borderId="11" xfId="1" applyFont="1" applyFill="1" applyBorder="1" applyAlignment="1">
      <alignment horizontal="left"/>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0" fontId="6" fillId="0" borderId="1" xfId="1" applyFont="1" applyBorder="1" applyAlignment="1">
      <alignment horizontal="center" vertical="center" wrapText="1"/>
    </xf>
    <xf numFmtId="0" fontId="10" fillId="0" borderId="6" xfId="1" applyFont="1" applyBorder="1" applyAlignment="1">
      <alignment horizontal="left"/>
    </xf>
    <xf numFmtId="168" fontId="4" fillId="0" borderId="1" xfId="1" applyNumberFormat="1" applyFont="1" applyBorder="1" applyAlignment="1">
      <alignment horizontal="left" vertical="top"/>
    </xf>
    <xf numFmtId="0" fontId="2" fillId="0" borderId="1" xfId="1" applyFont="1" applyBorder="1" applyAlignment="1">
      <alignment horizontal="center" vertical="center"/>
    </xf>
    <xf numFmtId="0" fontId="5" fillId="0" borderId="7" xfId="1" applyFont="1" applyBorder="1" applyAlignment="1">
      <alignment horizontal="center" vertical="center" wrapText="1"/>
    </xf>
    <xf numFmtId="0" fontId="5" fillId="0" borderId="4"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1" xfId="1" applyFont="1" applyBorder="1" applyAlignment="1">
      <alignment horizontal="center" vertical="center" wrapText="1"/>
    </xf>
    <xf numFmtId="0" fontId="15"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Font="1" applyBorder="1" applyAlignment="1">
      <alignment horizontal="left" vertical="top"/>
    </xf>
    <xf numFmtId="0" fontId="2" fillId="0" borderId="1" xfId="1" applyFont="1" applyBorder="1" applyAlignment="1">
      <alignment horizontal="left" vertical="justify" wrapText="1"/>
    </xf>
    <xf numFmtId="0" fontId="2" fillId="0" borderId="1" xfId="1" applyFont="1" applyBorder="1" applyAlignment="1">
      <alignment horizontal="left" vertical="top"/>
    </xf>
    <xf numFmtId="0" fontId="10" fillId="0" borderId="1" xfId="1" applyFont="1" applyBorder="1" applyAlignment="1">
      <alignment horizontal="left"/>
    </xf>
    <xf numFmtId="0" fontId="7" fillId="0" borderId="1" xfId="1" applyFont="1" applyBorder="1" applyAlignment="1">
      <alignment horizontal="center" vertical="center"/>
    </xf>
    <xf numFmtId="0" fontId="10" fillId="0" borderId="1" xfId="1" applyFont="1" applyBorder="1" applyAlignment="1">
      <alignment horizontal="left" vertical="top"/>
    </xf>
    <xf numFmtId="0" fontId="4" fillId="0" borderId="1" xfId="1" applyFont="1" applyBorder="1" applyAlignment="1">
      <alignment horizontal="left" vertical="center" wrapText="1"/>
    </xf>
    <xf numFmtId="0" fontId="7" fillId="0" borderId="1" xfId="1" applyFont="1" applyBorder="1" applyAlignment="1">
      <alignment horizontal="center" vertical="center" wrapText="1"/>
    </xf>
    <xf numFmtId="10" fontId="7" fillId="0" borderId="1" xfId="2" applyNumberFormat="1" applyFont="1" applyBorder="1" applyAlignment="1">
      <alignment horizontal="center"/>
    </xf>
    <xf numFmtId="0" fontId="10" fillId="0" borderId="1" xfId="1" applyFont="1" applyBorder="1" applyAlignment="1">
      <alignment horizontal="left" vertical="top" wrapText="1"/>
    </xf>
    <xf numFmtId="2" fontId="10" fillId="0" borderId="1" xfId="1" applyNumberFormat="1" applyFont="1" applyBorder="1" applyAlignment="1">
      <alignment horizontal="center" vertical="center" wrapText="1"/>
    </xf>
    <xf numFmtId="2" fontId="7" fillId="0" borderId="1" xfId="1" applyNumberFormat="1" applyFont="1" applyBorder="1" applyAlignment="1">
      <alignment horizontal="center" vertical="center" wrapText="1"/>
    </xf>
    <xf numFmtId="0" fontId="10" fillId="0" borderId="1" xfId="1" applyFont="1" applyBorder="1" applyAlignment="1">
      <alignment horizontal="left" vertical="center"/>
    </xf>
    <xf numFmtId="0" fontId="10" fillId="0" borderId="1" xfId="1" applyFont="1" applyBorder="1" applyAlignment="1">
      <alignment horizontal="left" vertical="center" wrapText="1"/>
    </xf>
    <xf numFmtId="2" fontId="7" fillId="0" borderId="1" xfId="1" applyNumberFormat="1" applyFont="1" applyBorder="1" applyAlignment="1">
      <alignment horizontal="left" vertical="center" wrapText="1"/>
    </xf>
    <xf numFmtId="0" fontId="23" fillId="0" borderId="1" xfId="1" applyFont="1" applyBorder="1" applyAlignment="1">
      <alignment horizontal="center" vertical="center" wrapText="1"/>
    </xf>
    <xf numFmtId="0" fontId="15" fillId="0" borderId="1" xfId="1" applyFont="1" applyBorder="1" applyAlignment="1">
      <alignment horizontal="center" vertical="center"/>
    </xf>
    <xf numFmtId="0" fontId="5" fillId="0" borderId="1" xfId="1" applyFont="1" applyBorder="1" applyAlignment="1">
      <alignment horizontal="left" vertical="top" wrapText="1"/>
    </xf>
    <xf numFmtId="0" fontId="3" fillId="0" borderId="6" xfId="1" applyFont="1" applyBorder="1" applyAlignment="1">
      <alignment horizontal="left" vertical="top" wrapText="1"/>
    </xf>
    <xf numFmtId="0" fontId="3" fillId="0" borderId="5" xfId="1" applyFont="1" applyBorder="1" applyAlignment="1">
      <alignment horizontal="left" vertical="top" wrapText="1"/>
    </xf>
    <xf numFmtId="0" fontId="3" fillId="0" borderId="4" xfId="1" applyFont="1" applyBorder="1" applyAlignment="1">
      <alignment horizontal="left" vertical="top" wrapText="1"/>
    </xf>
    <xf numFmtId="0" fontId="3" fillId="0" borderId="3" xfId="1" applyFont="1" applyBorder="1" applyAlignment="1">
      <alignment horizontal="left" vertical="top" wrapText="1"/>
    </xf>
    <xf numFmtId="0" fontId="3" fillId="0" borderId="2" xfId="1" applyFont="1" applyBorder="1" applyAlignment="1">
      <alignment horizontal="left" vertical="top" wrapText="1"/>
    </xf>
  </cellXfs>
  <cellStyles count="13">
    <cellStyle name="BodyStyle" xfId="12"/>
    <cellStyle name="HeaderStyle" xfId="9"/>
    <cellStyle name="Millares 137 5" xfId="8"/>
    <cellStyle name="Millares 2" xfId="4"/>
    <cellStyle name="Millares 3" xfId="7"/>
    <cellStyle name="Millares 3 3" xfId="11"/>
    <cellStyle name="Moneda" xfId="6" builtinId="4"/>
    <cellStyle name="Moneda 2" xfId="3"/>
    <cellStyle name="Normal" xfId="0" builtinId="0"/>
    <cellStyle name="Normal 2" xfId="1"/>
    <cellStyle name="Normal 5" xfId="10"/>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B10F1E8A-D82B-4C5E-AE0B-1043864AF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3075214</xdr:colOff>
      <xdr:row>4</xdr:row>
      <xdr:rowOff>412750</xdr:rowOff>
    </xdr:to>
    <xdr:pic>
      <xdr:nvPicPr>
        <xdr:cNvPr id="3" name="3 Imagen" descr="Membretes_2024_2-01">
          <a:extLst>
            <a:ext uri="{FF2B5EF4-FFF2-40B4-BE49-F238E27FC236}">
              <a16:creationId xmlns:a16="http://schemas.microsoft.com/office/drawing/2014/main" id="{58F76E5B-1A27-4B44-825D-35A0ADFF087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4AE26227-9E45-471D-9D72-8DCA90595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A303A2A1-3DB2-4EDB-8A13-B26785452E4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108860</xdr:colOff>
      <xdr:row>0</xdr:row>
      <xdr:rowOff>138339</xdr:rowOff>
    </xdr:from>
    <xdr:to>
      <xdr:col>2</xdr:col>
      <xdr:colOff>1387929</xdr:colOff>
      <xdr:row>5</xdr:row>
      <xdr:rowOff>40821</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557896" y="138339"/>
          <a:ext cx="4354283" cy="11271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O84"/>
  <sheetViews>
    <sheetView topLeftCell="C31" zoomScale="60" zoomScaleNormal="60" workbookViewId="0">
      <selection activeCell="A18" sqref="A18:XFD18"/>
    </sheetView>
  </sheetViews>
  <sheetFormatPr baseColWidth="10" defaultColWidth="12.5703125" defaultRowHeight="15"/>
  <cols>
    <col min="1" max="1" width="6.7109375" style="1" customWidth="1"/>
    <col min="2" max="2" width="48" style="1" customWidth="1"/>
    <col min="3" max="3" width="86.85546875" style="1" customWidth="1"/>
    <col min="4" max="4" width="11.140625" style="1" bestFit="1" customWidth="1"/>
    <col min="5" max="5" width="28" style="1" bestFit="1" customWidth="1"/>
    <col min="6" max="6" width="15.85546875" style="1" bestFit="1" customWidth="1"/>
    <col min="7" max="7" width="18" style="1" customWidth="1"/>
    <col min="8" max="8" width="25.7109375" style="1" customWidth="1"/>
    <col min="9" max="9" width="21.28515625" style="1" customWidth="1"/>
    <col min="10" max="10" width="20.85546875" style="3" customWidth="1"/>
    <col min="11" max="11" width="15.7109375" style="1" customWidth="1"/>
    <col min="12" max="12" width="23.42578125" style="1" customWidth="1"/>
    <col min="13" max="13" width="14.85546875" style="2" customWidth="1"/>
    <col min="14" max="14" width="21.140625" style="2" customWidth="1"/>
    <col min="15" max="17" width="16.85546875" style="1" customWidth="1"/>
    <col min="18" max="18" width="14.42578125" style="1" customWidth="1"/>
    <col min="19" max="19" width="18.5703125" style="1" customWidth="1"/>
    <col min="20" max="20" width="33.85546875" style="1" customWidth="1"/>
    <col min="21" max="21" width="12.5703125" style="1" customWidth="1"/>
    <col min="22" max="22" width="24.28515625" style="1" customWidth="1"/>
    <col min="23" max="23" width="22.5703125" style="1" customWidth="1"/>
    <col min="24" max="25" width="12.5703125" style="1"/>
    <col min="26" max="26" width="16.85546875" style="1" customWidth="1"/>
    <col min="27" max="27" width="12.5703125" style="1"/>
    <col min="28" max="28" width="30.140625" style="1" customWidth="1"/>
    <col min="29" max="29" width="15.42578125" style="1" customWidth="1"/>
    <col min="30" max="30" width="15.85546875" style="1" customWidth="1"/>
    <col min="31" max="31" width="24.42578125" style="1" customWidth="1"/>
    <col min="32" max="32" width="17.140625" style="1" customWidth="1"/>
    <col min="33" max="16384" width="12.5703125" style="1"/>
  </cols>
  <sheetData>
    <row r="1" spans="2:249" ht="22.5" customHeight="1"/>
    <row r="2" spans="2:249" s="25" customFormat="1" ht="37.5" customHeight="1">
      <c r="B2" s="189"/>
      <c r="C2" s="189"/>
      <c r="D2" s="190" t="s">
        <v>26</v>
      </c>
      <c r="E2" s="191"/>
      <c r="F2" s="191"/>
      <c r="G2" s="191"/>
      <c r="H2" s="191"/>
      <c r="I2" s="191"/>
      <c r="J2" s="191"/>
      <c r="K2" s="192"/>
      <c r="L2" s="196" t="s">
        <v>30</v>
      </c>
      <c r="M2" s="197"/>
      <c r="N2" s="197"/>
      <c r="O2" s="198"/>
      <c r="P2" s="199"/>
      <c r="Q2" s="200"/>
    </row>
    <row r="3" spans="2:249" s="25" customFormat="1" ht="37.5" customHeight="1">
      <c r="B3" s="189"/>
      <c r="C3" s="189"/>
      <c r="D3" s="193"/>
      <c r="E3" s="194"/>
      <c r="F3" s="194"/>
      <c r="G3" s="194"/>
      <c r="H3" s="194"/>
      <c r="I3" s="194"/>
      <c r="J3" s="194"/>
      <c r="K3" s="195"/>
      <c r="L3" s="196" t="s">
        <v>27</v>
      </c>
      <c r="M3" s="197"/>
      <c r="N3" s="197"/>
      <c r="O3" s="198"/>
      <c r="P3" s="201"/>
      <c r="Q3" s="202"/>
    </row>
    <row r="4" spans="2:249" s="25" customFormat="1" ht="33.75" customHeight="1">
      <c r="B4" s="189"/>
      <c r="C4" s="189"/>
      <c r="D4" s="190" t="s">
        <v>25</v>
      </c>
      <c r="E4" s="191"/>
      <c r="F4" s="191"/>
      <c r="G4" s="191"/>
      <c r="H4" s="191"/>
      <c r="I4" s="191"/>
      <c r="J4" s="191"/>
      <c r="K4" s="192"/>
      <c r="L4" s="196" t="s">
        <v>28</v>
      </c>
      <c r="M4" s="197"/>
      <c r="N4" s="197"/>
      <c r="O4" s="198"/>
      <c r="P4" s="201"/>
      <c r="Q4" s="202"/>
    </row>
    <row r="5" spans="2:249" s="25" customFormat="1" ht="38.25" customHeight="1">
      <c r="B5" s="189"/>
      <c r="C5" s="189"/>
      <c r="D5" s="193"/>
      <c r="E5" s="194"/>
      <c r="F5" s="194"/>
      <c r="G5" s="194"/>
      <c r="H5" s="194"/>
      <c r="I5" s="194"/>
      <c r="J5" s="194"/>
      <c r="K5" s="195"/>
      <c r="L5" s="196" t="s">
        <v>29</v>
      </c>
      <c r="M5" s="197"/>
      <c r="N5" s="197"/>
      <c r="O5" s="198"/>
      <c r="P5" s="203"/>
      <c r="Q5" s="204"/>
    </row>
    <row r="6" spans="2:249" s="25" customFormat="1" ht="23.25" customHeight="1">
      <c r="C6" s="185"/>
      <c r="D6" s="185"/>
      <c r="E6" s="185"/>
      <c r="F6" s="185"/>
      <c r="G6" s="185"/>
      <c r="H6" s="185"/>
      <c r="I6" s="185"/>
      <c r="J6" s="185"/>
      <c r="K6" s="185"/>
      <c r="L6" s="185"/>
      <c r="M6" s="185"/>
      <c r="N6" s="185"/>
      <c r="O6" s="185"/>
      <c r="P6" s="185"/>
      <c r="Q6" s="185"/>
    </row>
    <row r="7" spans="2:249" s="25" customFormat="1" ht="31.5" customHeight="1">
      <c r="B7" s="49" t="s">
        <v>36</v>
      </c>
      <c r="C7" s="56" t="s">
        <v>67</v>
      </c>
      <c r="D7" s="186" t="s">
        <v>37</v>
      </c>
      <c r="E7" s="187"/>
      <c r="F7" s="187"/>
      <c r="G7" s="187"/>
      <c r="H7" s="187"/>
      <c r="I7" s="187"/>
      <c r="J7" s="187"/>
      <c r="K7" s="187"/>
      <c r="L7" s="187"/>
      <c r="M7" s="187"/>
      <c r="N7" s="187"/>
      <c r="O7" s="187"/>
      <c r="P7" s="187"/>
      <c r="Q7" s="188"/>
    </row>
    <row r="8" spans="2:249" s="25" customFormat="1" ht="36" customHeight="1">
      <c r="B8" s="49" t="s">
        <v>24</v>
      </c>
      <c r="C8" s="56" t="s">
        <v>156</v>
      </c>
      <c r="D8" s="209" t="s">
        <v>155</v>
      </c>
      <c r="E8" s="209"/>
      <c r="F8" s="209"/>
      <c r="G8" s="209"/>
      <c r="H8" s="209"/>
      <c r="I8" s="209"/>
      <c r="J8" s="209"/>
      <c r="K8" s="209"/>
      <c r="L8" s="209"/>
      <c r="M8" s="209"/>
      <c r="N8" s="209"/>
      <c r="O8" s="209"/>
      <c r="P8" s="209"/>
      <c r="Q8" s="209"/>
    </row>
    <row r="9" spans="2:249" s="25" customFormat="1" ht="36" customHeight="1">
      <c r="B9" s="139" t="s">
        <v>79</v>
      </c>
      <c r="C9" s="140"/>
      <c r="D9" s="141"/>
      <c r="E9" s="141"/>
      <c r="F9" s="141"/>
      <c r="G9" s="141"/>
      <c r="H9" s="141"/>
      <c r="I9" s="142"/>
      <c r="J9" s="153" t="s">
        <v>146</v>
      </c>
      <c r="K9" s="154"/>
      <c r="L9" s="155"/>
      <c r="M9" s="162" t="s">
        <v>23</v>
      </c>
      <c r="N9" s="163"/>
      <c r="O9" s="163"/>
      <c r="P9" s="163"/>
      <c r="Q9" s="164"/>
      <c r="R9" s="138"/>
      <c r="S9" s="138"/>
      <c r="T9" s="138"/>
      <c r="U9" s="138"/>
      <c r="V9" s="138"/>
    </row>
    <row r="10" spans="2:249" s="25" customFormat="1" ht="25.5" customHeight="1">
      <c r="B10" s="139" t="s">
        <v>80</v>
      </c>
      <c r="C10" s="140"/>
      <c r="D10" s="141"/>
      <c r="E10" s="141"/>
      <c r="F10" s="141"/>
      <c r="G10" s="141"/>
      <c r="H10" s="141"/>
      <c r="I10" s="142"/>
      <c r="J10" s="156"/>
      <c r="K10" s="157"/>
      <c r="L10" s="158"/>
      <c r="M10" s="46" t="s">
        <v>22</v>
      </c>
      <c r="N10" s="143" t="s">
        <v>21</v>
      </c>
      <c r="O10" s="143"/>
      <c r="P10" s="143"/>
      <c r="Q10" s="46" t="s">
        <v>20</v>
      </c>
      <c r="R10" s="45"/>
      <c r="S10" s="45"/>
      <c r="T10" s="45"/>
      <c r="U10" s="45"/>
      <c r="V10" s="45"/>
    </row>
    <row r="11" spans="2:249" s="25" customFormat="1" ht="31.5" customHeight="1">
      <c r="B11" s="144" t="s">
        <v>81</v>
      </c>
      <c r="C11" s="145"/>
      <c r="D11" s="146"/>
      <c r="E11" s="146"/>
      <c r="F11" s="146"/>
      <c r="G11" s="146"/>
      <c r="H11" s="146"/>
      <c r="I11" s="147"/>
      <c r="J11" s="156"/>
      <c r="K11" s="157"/>
      <c r="L11" s="158"/>
      <c r="M11" s="44"/>
      <c r="N11" s="148"/>
      <c r="O11" s="149"/>
      <c r="P11" s="150"/>
      <c r="Q11" s="43"/>
      <c r="R11" s="42"/>
      <c r="S11" s="151"/>
      <c r="T11" s="151"/>
      <c r="U11" s="151"/>
      <c r="V11" s="42"/>
      <c r="X11" s="41"/>
      <c r="Y11" s="41"/>
    </row>
    <row r="12" spans="2:249" s="25" customFormat="1" ht="74.25" customHeight="1">
      <c r="B12" s="165" t="s">
        <v>82</v>
      </c>
      <c r="C12" s="166"/>
      <c r="D12" s="146"/>
      <c r="E12" s="146"/>
      <c r="F12" s="146"/>
      <c r="G12" s="146"/>
      <c r="H12" s="146"/>
      <c r="I12" s="147"/>
      <c r="J12" s="156"/>
      <c r="K12" s="157"/>
      <c r="L12" s="158"/>
      <c r="M12" s="40"/>
      <c r="N12" s="167"/>
      <c r="O12" s="168"/>
      <c r="P12" s="169"/>
      <c r="Q12" s="39"/>
      <c r="R12" s="36"/>
      <c r="S12" s="152"/>
      <c r="T12" s="152"/>
      <c r="U12" s="152"/>
      <c r="V12" s="30"/>
      <c r="X12" s="28"/>
      <c r="Y12" s="27"/>
      <c r="Z12" s="26"/>
    </row>
    <row r="13" spans="2:249" s="25" customFormat="1" ht="74.25" customHeight="1">
      <c r="B13" s="170" t="s">
        <v>83</v>
      </c>
      <c r="C13" s="171"/>
      <c r="D13" s="141"/>
      <c r="E13" s="141"/>
      <c r="F13" s="141"/>
      <c r="G13" s="141"/>
      <c r="H13" s="141"/>
      <c r="I13" s="142"/>
      <c r="J13" s="156"/>
      <c r="K13" s="157"/>
      <c r="L13" s="158"/>
      <c r="M13" s="38"/>
      <c r="N13" s="172"/>
      <c r="O13" s="173"/>
      <c r="P13" s="174"/>
      <c r="Q13" s="37"/>
      <c r="R13" s="36"/>
      <c r="S13" s="152"/>
      <c r="T13" s="152"/>
      <c r="U13" s="152"/>
      <c r="V13" s="30"/>
      <c r="X13" s="28"/>
      <c r="Y13" s="27"/>
      <c r="Z13" s="26"/>
    </row>
    <row r="14" spans="2:249" s="25" customFormat="1" ht="54" customHeight="1">
      <c r="B14" s="175" t="s">
        <v>153</v>
      </c>
      <c r="C14" s="176"/>
      <c r="D14" s="176"/>
      <c r="E14" s="176"/>
      <c r="F14" s="176"/>
      <c r="G14" s="176"/>
      <c r="H14" s="176"/>
      <c r="I14" s="177"/>
      <c r="J14" s="159"/>
      <c r="K14" s="160"/>
      <c r="L14" s="161"/>
      <c r="M14" s="35"/>
      <c r="N14" s="172"/>
      <c r="O14" s="173"/>
      <c r="P14" s="174"/>
      <c r="Q14" s="34"/>
      <c r="R14" s="32"/>
      <c r="S14" s="152"/>
      <c r="T14" s="152"/>
      <c r="U14" s="31"/>
      <c r="V14" s="30"/>
      <c r="W14" s="29"/>
      <c r="X14" s="28"/>
      <c r="Y14" s="27"/>
      <c r="Z14" s="26"/>
    </row>
    <row r="15" spans="2:249" ht="28.5" customHeight="1">
      <c r="B15" s="205" t="s">
        <v>34</v>
      </c>
      <c r="C15" s="180" t="s">
        <v>32</v>
      </c>
      <c r="D15" s="178" t="s">
        <v>39</v>
      </c>
      <c r="E15" s="178" t="s">
        <v>19</v>
      </c>
      <c r="F15" s="178" t="s">
        <v>45</v>
      </c>
      <c r="G15" s="208" t="s">
        <v>41</v>
      </c>
      <c r="H15" s="178" t="s">
        <v>35</v>
      </c>
      <c r="I15" s="181"/>
      <c r="J15" s="181"/>
      <c r="K15" s="181"/>
      <c r="L15" s="182"/>
      <c r="M15" s="178" t="s">
        <v>18</v>
      </c>
      <c r="N15" s="178"/>
      <c r="O15" s="179" t="s">
        <v>17</v>
      </c>
      <c r="P15" s="179"/>
      <c r="Q15" s="179"/>
      <c r="R15" s="10"/>
      <c r="S15" s="137"/>
      <c r="T15" s="137"/>
      <c r="U15" s="3"/>
      <c r="V15" s="9"/>
      <c r="W15" s="3"/>
      <c r="X15" s="17"/>
      <c r="Y15" s="6"/>
      <c r="Z15" s="20"/>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row>
    <row r="16" spans="2:249" ht="33.75" customHeight="1">
      <c r="B16" s="206"/>
      <c r="C16" s="180"/>
      <c r="D16" s="178"/>
      <c r="E16" s="178"/>
      <c r="F16" s="178"/>
      <c r="G16" s="178"/>
      <c r="H16" s="178"/>
      <c r="I16" s="183"/>
      <c r="J16" s="183"/>
      <c r="K16" s="183"/>
      <c r="L16" s="184"/>
      <c r="M16" s="178"/>
      <c r="N16" s="178"/>
      <c r="O16" s="178" t="s">
        <v>16</v>
      </c>
      <c r="P16" s="178" t="s">
        <v>15</v>
      </c>
      <c r="Q16" s="180" t="s">
        <v>14</v>
      </c>
      <c r="R16" s="8"/>
      <c r="S16" s="137"/>
      <c r="T16" s="137"/>
      <c r="U16" s="3"/>
      <c r="V16" s="7"/>
      <c r="W16" s="3"/>
      <c r="X16" s="17"/>
      <c r="Y16" s="6"/>
      <c r="Z16" s="20"/>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row>
    <row r="17" spans="2:249" ht="39.75" customHeight="1">
      <c r="B17" s="207"/>
      <c r="C17" s="180"/>
      <c r="D17" s="178"/>
      <c r="E17" s="178"/>
      <c r="F17" s="178"/>
      <c r="G17" s="178"/>
      <c r="H17" s="178"/>
      <c r="I17" s="52" t="s">
        <v>13</v>
      </c>
      <c r="J17" s="52" t="s">
        <v>12</v>
      </c>
      <c r="K17" s="52" t="s">
        <v>11</v>
      </c>
      <c r="L17" s="53" t="s">
        <v>10</v>
      </c>
      <c r="M17" s="24" t="s">
        <v>9</v>
      </c>
      <c r="N17" s="23" t="s">
        <v>8</v>
      </c>
      <c r="O17" s="178"/>
      <c r="P17" s="178"/>
      <c r="Q17" s="180"/>
      <c r="R17" s="5"/>
      <c r="S17" s="137"/>
      <c r="T17" s="137"/>
      <c r="V17" s="6"/>
      <c r="X17" s="17"/>
      <c r="Y17" s="6"/>
      <c r="Z17" s="20"/>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row>
    <row r="18" spans="2:249" ht="33" customHeight="1">
      <c r="B18" s="121" t="s">
        <v>47</v>
      </c>
      <c r="C18" s="136" t="s">
        <v>132</v>
      </c>
      <c r="D18" s="63" t="s">
        <v>38</v>
      </c>
      <c r="E18" s="122" t="s">
        <v>31</v>
      </c>
      <c r="F18" s="78">
        <v>1</v>
      </c>
      <c r="G18" s="73" t="s">
        <v>38</v>
      </c>
      <c r="H18" s="64">
        <f t="shared" ref="H18:H43" si="0">SUM(I18:L18)</f>
        <v>707600000</v>
      </c>
      <c r="I18" s="99">
        <v>224000000</v>
      </c>
      <c r="J18" s="99">
        <v>483600000</v>
      </c>
      <c r="K18" s="73"/>
      <c r="L18" s="65"/>
      <c r="M18" s="66">
        <v>45658</v>
      </c>
      <c r="N18" s="66">
        <v>46022</v>
      </c>
      <c r="O18" s="126">
        <f>+F19/F18</f>
        <v>0</v>
      </c>
      <c r="P18" s="126">
        <f>+H19/H18</f>
        <v>0</v>
      </c>
      <c r="Q18" s="127" t="e">
        <f>+(O18*O18)/P18</f>
        <v>#DIV/0!</v>
      </c>
      <c r="R18" s="5"/>
      <c r="S18" s="137"/>
      <c r="T18" s="137"/>
      <c r="V18" s="4"/>
      <c r="X18" s="22"/>
      <c r="Y18" s="6"/>
      <c r="Z18" s="20"/>
    </row>
    <row r="19" spans="2:249" ht="44.25" customHeight="1">
      <c r="B19" s="121"/>
      <c r="C19" s="136"/>
      <c r="D19" s="63" t="s">
        <v>2</v>
      </c>
      <c r="E19" s="122"/>
      <c r="F19" s="86">
        <v>0</v>
      </c>
      <c r="G19" s="73" t="s">
        <v>40</v>
      </c>
      <c r="H19" s="64">
        <f t="shared" si="0"/>
        <v>0</v>
      </c>
      <c r="I19" s="64"/>
      <c r="J19" s="64"/>
      <c r="K19" s="73"/>
      <c r="L19" s="67"/>
      <c r="M19" s="66">
        <v>45658</v>
      </c>
      <c r="N19" s="66">
        <v>46022</v>
      </c>
      <c r="O19" s="126"/>
      <c r="P19" s="126"/>
      <c r="Q19" s="127"/>
      <c r="R19" s="5"/>
      <c r="S19" s="48"/>
      <c r="T19" s="48"/>
      <c r="V19" s="4"/>
      <c r="X19" s="22"/>
      <c r="Y19" s="6"/>
      <c r="Z19" s="20"/>
    </row>
    <row r="20" spans="2:249" ht="37.5" customHeight="1">
      <c r="B20" s="121" t="s">
        <v>157</v>
      </c>
      <c r="C20" s="136" t="s">
        <v>133</v>
      </c>
      <c r="D20" s="63" t="s">
        <v>3</v>
      </c>
      <c r="E20" s="122" t="s">
        <v>66</v>
      </c>
      <c r="F20" s="78">
        <v>100</v>
      </c>
      <c r="G20" s="73" t="s">
        <v>3</v>
      </c>
      <c r="H20" s="64">
        <f t="shared" si="0"/>
        <v>406950000</v>
      </c>
      <c r="I20" s="64">
        <v>406950000</v>
      </c>
      <c r="J20" s="64"/>
      <c r="K20" s="73"/>
      <c r="L20" s="67"/>
      <c r="M20" s="66">
        <v>45658</v>
      </c>
      <c r="N20" s="66">
        <v>46022</v>
      </c>
      <c r="O20" s="126">
        <f>+F21/F20</f>
        <v>0</v>
      </c>
      <c r="P20" s="126">
        <f>+H21/H20</f>
        <v>0</v>
      </c>
      <c r="Q20" s="127" t="e">
        <f>+(O20*O20)/P20</f>
        <v>#DIV/0!</v>
      </c>
      <c r="V20" s="21"/>
      <c r="X20" s="22"/>
      <c r="Y20" s="6"/>
      <c r="Z20" s="20"/>
    </row>
    <row r="21" spans="2:249" ht="39" customHeight="1">
      <c r="B21" s="121"/>
      <c r="C21" s="136"/>
      <c r="D21" s="63" t="s">
        <v>2</v>
      </c>
      <c r="E21" s="122"/>
      <c r="F21" s="78">
        <v>0</v>
      </c>
      <c r="G21" s="73" t="s">
        <v>40</v>
      </c>
      <c r="H21" s="64">
        <f t="shared" si="0"/>
        <v>0</v>
      </c>
      <c r="I21" s="64"/>
      <c r="J21" s="64"/>
      <c r="K21" s="73"/>
      <c r="L21" s="68"/>
      <c r="M21" s="66">
        <v>45658</v>
      </c>
      <c r="N21" s="66">
        <v>46022</v>
      </c>
      <c r="O21" s="126"/>
      <c r="P21" s="126"/>
      <c r="Q21" s="127"/>
      <c r="V21" s="21"/>
      <c r="X21" s="22"/>
      <c r="Y21" s="6"/>
      <c r="Z21" s="20"/>
    </row>
    <row r="22" spans="2:249" ht="21" customHeight="1">
      <c r="B22" s="121" t="s">
        <v>157</v>
      </c>
      <c r="C22" s="136" t="s">
        <v>134</v>
      </c>
      <c r="D22" s="63" t="s">
        <v>3</v>
      </c>
      <c r="E22" s="122" t="s">
        <v>66</v>
      </c>
      <c r="F22" s="78">
        <v>100</v>
      </c>
      <c r="G22" s="73" t="s">
        <v>3</v>
      </c>
      <c r="H22" s="64">
        <f t="shared" si="0"/>
        <v>676300000</v>
      </c>
      <c r="I22" s="64">
        <v>676300000</v>
      </c>
      <c r="J22" s="64"/>
      <c r="K22" s="73"/>
      <c r="L22" s="65"/>
      <c r="M22" s="66">
        <v>45658</v>
      </c>
      <c r="N22" s="66">
        <v>46022</v>
      </c>
      <c r="O22" s="126">
        <f>+F23/F22</f>
        <v>0</v>
      </c>
      <c r="P22" s="126">
        <f>+H23/H22</f>
        <v>0</v>
      </c>
      <c r="Q22" s="127" t="e">
        <f t="shared" ref="Q22" si="1">+(O22*O22)/P22</f>
        <v>#DIV/0!</v>
      </c>
      <c r="V22" s="21"/>
    </row>
    <row r="23" spans="2:249" ht="35.25" customHeight="1">
      <c r="B23" s="121"/>
      <c r="C23" s="136"/>
      <c r="D23" s="63" t="s">
        <v>2</v>
      </c>
      <c r="E23" s="122"/>
      <c r="F23" s="78">
        <v>0</v>
      </c>
      <c r="G23" s="73" t="s">
        <v>40</v>
      </c>
      <c r="H23" s="64">
        <f t="shared" si="0"/>
        <v>0</v>
      </c>
      <c r="I23" s="64"/>
      <c r="J23" s="64"/>
      <c r="K23" s="73"/>
      <c r="L23" s="68"/>
      <c r="M23" s="66">
        <v>45658</v>
      </c>
      <c r="N23" s="66">
        <v>46022</v>
      </c>
      <c r="O23" s="126"/>
      <c r="P23" s="126"/>
      <c r="Q23" s="127"/>
      <c r="Z23" s="20"/>
    </row>
    <row r="24" spans="2:249" ht="25.5" customHeight="1">
      <c r="B24" s="121" t="s">
        <v>157</v>
      </c>
      <c r="C24" s="136" t="s">
        <v>135</v>
      </c>
      <c r="D24" s="63" t="s">
        <v>3</v>
      </c>
      <c r="E24" s="122" t="s">
        <v>66</v>
      </c>
      <c r="F24" s="78">
        <v>100</v>
      </c>
      <c r="G24" s="73" t="s">
        <v>3</v>
      </c>
      <c r="H24" s="64">
        <f t="shared" si="0"/>
        <v>216650000</v>
      </c>
      <c r="I24" s="64">
        <v>216650000</v>
      </c>
      <c r="J24" s="64"/>
      <c r="K24" s="73"/>
      <c r="L24" s="67"/>
      <c r="M24" s="66">
        <v>45658</v>
      </c>
      <c r="N24" s="66">
        <v>46022</v>
      </c>
      <c r="O24" s="126">
        <f>+F25/F24</f>
        <v>0</v>
      </c>
      <c r="P24" s="126">
        <f>+H25/H24</f>
        <v>0</v>
      </c>
      <c r="Q24" s="127" t="e">
        <f t="shared" ref="Q24" si="2">+(O24*O24)/P24</f>
        <v>#DIV/0!</v>
      </c>
    </row>
    <row r="25" spans="2:249" ht="24" customHeight="1">
      <c r="B25" s="121"/>
      <c r="C25" s="136"/>
      <c r="D25" s="63" t="s">
        <v>2</v>
      </c>
      <c r="E25" s="122"/>
      <c r="F25" s="78">
        <v>0</v>
      </c>
      <c r="G25" s="73" t="s">
        <v>40</v>
      </c>
      <c r="H25" s="64">
        <f t="shared" si="0"/>
        <v>0</v>
      </c>
      <c r="I25" s="64"/>
      <c r="J25" s="64"/>
      <c r="K25" s="73"/>
      <c r="L25" s="68"/>
      <c r="M25" s="66">
        <v>45658</v>
      </c>
      <c r="N25" s="66">
        <v>46022</v>
      </c>
      <c r="O25" s="126"/>
      <c r="P25" s="126"/>
      <c r="Q25" s="127"/>
    </row>
    <row r="26" spans="2:249" ht="18" customHeight="1">
      <c r="B26" s="121" t="s">
        <v>157</v>
      </c>
      <c r="C26" s="136" t="s">
        <v>136</v>
      </c>
      <c r="D26" s="63" t="s">
        <v>3</v>
      </c>
      <c r="E26" s="122" t="s">
        <v>66</v>
      </c>
      <c r="F26" s="78">
        <v>100</v>
      </c>
      <c r="G26" s="73" t="s">
        <v>3</v>
      </c>
      <c r="H26" s="64">
        <f t="shared" si="0"/>
        <v>0</v>
      </c>
      <c r="I26" s="64"/>
      <c r="J26" s="64"/>
      <c r="K26" s="73"/>
      <c r="L26" s="65"/>
      <c r="M26" s="66">
        <v>45658</v>
      </c>
      <c r="N26" s="66">
        <v>46022</v>
      </c>
      <c r="O26" s="126">
        <f>+F27/F26</f>
        <v>0</v>
      </c>
      <c r="P26" s="126" t="e">
        <f>+H27/H26</f>
        <v>#DIV/0!</v>
      </c>
      <c r="Q26" s="127" t="e">
        <f t="shared" ref="Q26" si="3">+(O26*O26)/P26</f>
        <v>#DIV/0!</v>
      </c>
    </row>
    <row r="27" spans="2:249">
      <c r="B27" s="121"/>
      <c r="C27" s="136"/>
      <c r="D27" s="63" t="s">
        <v>2</v>
      </c>
      <c r="E27" s="122"/>
      <c r="F27" s="78">
        <v>0</v>
      </c>
      <c r="G27" s="73" t="s">
        <v>40</v>
      </c>
      <c r="H27" s="64">
        <f t="shared" si="0"/>
        <v>0</v>
      </c>
      <c r="I27" s="79"/>
      <c r="J27" s="76"/>
      <c r="K27" s="69"/>
      <c r="L27" s="68"/>
      <c r="M27" s="66">
        <v>45658</v>
      </c>
      <c r="N27" s="66">
        <v>46022</v>
      </c>
      <c r="O27" s="126"/>
      <c r="P27" s="126"/>
      <c r="Q27" s="127"/>
    </row>
    <row r="28" spans="2:249" ht="21.75" customHeight="1">
      <c r="B28" s="121" t="s">
        <v>157</v>
      </c>
      <c r="C28" s="136" t="s">
        <v>137</v>
      </c>
      <c r="D28" s="63" t="s">
        <v>3</v>
      </c>
      <c r="E28" s="122" t="s">
        <v>31</v>
      </c>
      <c r="F28" s="78">
        <v>1</v>
      </c>
      <c r="G28" s="73" t="s">
        <v>38</v>
      </c>
      <c r="H28" s="64">
        <f t="shared" si="0"/>
        <v>37100000</v>
      </c>
      <c r="I28" s="64">
        <v>37100000</v>
      </c>
      <c r="J28" s="64"/>
      <c r="K28" s="73"/>
      <c r="L28" s="67"/>
      <c r="M28" s="66">
        <v>45658</v>
      </c>
      <c r="N28" s="66">
        <v>46022</v>
      </c>
      <c r="O28" s="126">
        <f>+F29/F28</f>
        <v>0</v>
      </c>
      <c r="P28" s="126">
        <f>+H29/H28</f>
        <v>0</v>
      </c>
      <c r="Q28" s="127" t="e">
        <f t="shared" ref="Q28:Q32" si="4">+(O28*O28)/P28</f>
        <v>#DIV/0!</v>
      </c>
    </row>
    <row r="29" spans="2:249" ht="26.25" customHeight="1">
      <c r="B29" s="121"/>
      <c r="C29" s="136"/>
      <c r="D29" s="63" t="s">
        <v>2</v>
      </c>
      <c r="E29" s="122"/>
      <c r="F29" s="78">
        <v>0</v>
      </c>
      <c r="G29" s="73" t="s">
        <v>40</v>
      </c>
      <c r="H29" s="64">
        <f t="shared" si="0"/>
        <v>0</v>
      </c>
      <c r="I29" s="64"/>
      <c r="J29" s="64"/>
      <c r="K29" s="73"/>
      <c r="L29" s="68"/>
      <c r="M29" s="66">
        <v>45658</v>
      </c>
      <c r="N29" s="66">
        <v>46022</v>
      </c>
      <c r="O29" s="126"/>
      <c r="P29" s="126"/>
      <c r="Q29" s="127"/>
    </row>
    <row r="30" spans="2:249" ht="26.25" customHeight="1">
      <c r="B30" s="122" t="s">
        <v>131</v>
      </c>
      <c r="C30" s="122" t="s">
        <v>129</v>
      </c>
      <c r="D30" s="63" t="s">
        <v>3</v>
      </c>
      <c r="E30" s="122" t="s">
        <v>31</v>
      </c>
      <c r="F30" s="78">
        <v>1</v>
      </c>
      <c r="G30" s="73" t="s">
        <v>3</v>
      </c>
      <c r="H30" s="64">
        <f t="shared" si="0"/>
        <v>274416666</v>
      </c>
      <c r="J30" s="99">
        <v>274416666</v>
      </c>
      <c r="K30" s="73"/>
      <c r="L30" s="68"/>
      <c r="M30" s="66">
        <v>45658</v>
      </c>
      <c r="N30" s="66">
        <v>46022</v>
      </c>
      <c r="O30" s="126">
        <f>+F31/F30</f>
        <v>0</v>
      </c>
      <c r="P30" s="126">
        <f>+H31/H30</f>
        <v>0</v>
      </c>
      <c r="Q30" s="127" t="e">
        <f t="shared" si="4"/>
        <v>#DIV/0!</v>
      </c>
    </row>
    <row r="31" spans="2:249" ht="26.25" customHeight="1">
      <c r="B31" s="122"/>
      <c r="C31" s="122"/>
      <c r="D31" s="63" t="s">
        <v>2</v>
      </c>
      <c r="E31" s="122"/>
      <c r="F31" s="78">
        <v>0</v>
      </c>
      <c r="G31" s="73" t="s">
        <v>40</v>
      </c>
      <c r="H31" s="64">
        <f t="shared" si="0"/>
        <v>0</v>
      </c>
      <c r="I31" s="64"/>
      <c r="J31" s="64"/>
      <c r="K31" s="73"/>
      <c r="L31" s="68"/>
      <c r="M31" s="66">
        <v>45658</v>
      </c>
      <c r="N31" s="66">
        <v>46022</v>
      </c>
      <c r="O31" s="126"/>
      <c r="P31" s="126"/>
      <c r="Q31" s="127"/>
    </row>
    <row r="32" spans="2:249" ht="26.25" customHeight="1">
      <c r="B32" s="121" t="s">
        <v>47</v>
      </c>
      <c r="C32" s="122" t="s">
        <v>159</v>
      </c>
      <c r="D32" s="63" t="s">
        <v>3</v>
      </c>
      <c r="E32" s="122" t="s">
        <v>66</v>
      </c>
      <c r="F32" s="78">
        <v>100</v>
      </c>
      <c r="G32" s="73" t="s">
        <v>3</v>
      </c>
      <c r="H32" s="64">
        <f t="shared" si="0"/>
        <v>141600000</v>
      </c>
      <c r="J32" s="99">
        <v>141600000</v>
      </c>
      <c r="K32" s="73"/>
      <c r="L32" s="68"/>
      <c r="M32" s="66">
        <v>45658</v>
      </c>
      <c r="N32" s="66">
        <v>46022</v>
      </c>
      <c r="O32" s="126">
        <f>+F33/F32</f>
        <v>0</v>
      </c>
      <c r="P32" s="126">
        <f>+H33/H32</f>
        <v>0</v>
      </c>
      <c r="Q32" s="127" t="e">
        <f t="shared" si="4"/>
        <v>#DIV/0!</v>
      </c>
    </row>
    <row r="33" spans="2:17" ht="26.25" customHeight="1">
      <c r="B33" s="121"/>
      <c r="C33" s="122"/>
      <c r="D33" s="63" t="s">
        <v>2</v>
      </c>
      <c r="E33" s="122"/>
      <c r="F33" s="78">
        <v>0</v>
      </c>
      <c r="G33" s="73" t="s">
        <v>40</v>
      </c>
      <c r="H33" s="64">
        <f t="shared" si="0"/>
        <v>0</v>
      </c>
      <c r="I33" s="64"/>
      <c r="J33" s="64"/>
      <c r="K33" s="73"/>
      <c r="L33" s="68"/>
      <c r="M33" s="66">
        <v>45658</v>
      </c>
      <c r="N33" s="66">
        <v>46022</v>
      </c>
      <c r="O33" s="126"/>
      <c r="P33" s="126"/>
      <c r="Q33" s="127"/>
    </row>
    <row r="34" spans="2:17" ht="24" customHeight="1">
      <c r="B34" s="121" t="s">
        <v>47</v>
      </c>
      <c r="C34" s="135" t="s">
        <v>46</v>
      </c>
      <c r="D34" s="63" t="s">
        <v>3</v>
      </c>
      <c r="E34" s="122" t="s">
        <v>66</v>
      </c>
      <c r="F34" s="78">
        <v>100</v>
      </c>
      <c r="G34" s="73" t="s">
        <v>3</v>
      </c>
      <c r="H34" s="64">
        <f t="shared" si="0"/>
        <v>100666666</v>
      </c>
      <c r="I34" s="98"/>
      <c r="J34" s="98">
        <v>100666666</v>
      </c>
      <c r="K34" s="73"/>
      <c r="L34" s="65"/>
      <c r="M34" s="66">
        <v>45658</v>
      </c>
      <c r="N34" s="66">
        <v>46022</v>
      </c>
      <c r="O34" s="126" t="e">
        <f>+#REF!/#REF!</f>
        <v>#REF!</v>
      </c>
      <c r="P34" s="126">
        <f>+H35/H34</f>
        <v>0</v>
      </c>
      <c r="Q34" s="127" t="e">
        <f t="shared" ref="Q34" si="5">+(O34*O34)/P34</f>
        <v>#REF!</v>
      </c>
    </row>
    <row r="35" spans="2:17" ht="22.5" customHeight="1">
      <c r="B35" s="121"/>
      <c r="C35" s="135"/>
      <c r="D35" s="63" t="s">
        <v>2</v>
      </c>
      <c r="E35" s="122"/>
      <c r="F35" s="78">
        <v>0</v>
      </c>
      <c r="G35" s="73" t="s">
        <v>40</v>
      </c>
      <c r="H35" s="64">
        <f t="shared" si="0"/>
        <v>0</v>
      </c>
      <c r="I35" s="76"/>
      <c r="J35" s="79"/>
      <c r="K35" s="69"/>
      <c r="L35" s="68"/>
      <c r="M35" s="66">
        <v>45658</v>
      </c>
      <c r="N35" s="66">
        <v>46022</v>
      </c>
      <c r="O35" s="126"/>
      <c r="P35" s="126"/>
      <c r="Q35" s="127"/>
    </row>
    <row r="36" spans="2:17" ht="21" customHeight="1">
      <c r="B36" s="121" t="s">
        <v>47</v>
      </c>
      <c r="C36" s="136" t="s">
        <v>158</v>
      </c>
      <c r="D36" s="63" t="s">
        <v>3</v>
      </c>
      <c r="E36" s="122" t="s">
        <v>66</v>
      </c>
      <c r="F36" s="78">
        <v>100</v>
      </c>
      <c r="G36" s="73" t="s">
        <v>3</v>
      </c>
      <c r="H36" s="64">
        <f t="shared" si="0"/>
        <v>507000000</v>
      </c>
      <c r="I36" s="99">
        <v>63000000</v>
      </c>
      <c r="J36" s="99">
        <v>444000000</v>
      </c>
      <c r="K36" s="73"/>
      <c r="L36" s="68"/>
      <c r="M36" s="66">
        <v>45658</v>
      </c>
      <c r="N36" s="66">
        <v>46022</v>
      </c>
      <c r="O36" s="126" t="e">
        <f>+#REF!/#REF!</f>
        <v>#REF!</v>
      </c>
      <c r="P36" s="126">
        <f>+H37/H36</f>
        <v>0</v>
      </c>
      <c r="Q36" s="127" t="e">
        <f t="shared" ref="Q36" si="6">+(O36*O36)/P36</f>
        <v>#REF!</v>
      </c>
    </row>
    <row r="37" spans="2:17" ht="31.5" customHeight="1">
      <c r="B37" s="121"/>
      <c r="C37" s="136"/>
      <c r="D37" s="63" t="s">
        <v>2</v>
      </c>
      <c r="E37" s="122"/>
      <c r="F37" s="78">
        <v>0</v>
      </c>
      <c r="G37" s="73" t="s">
        <v>40</v>
      </c>
      <c r="H37" s="64">
        <f t="shared" si="0"/>
        <v>0</v>
      </c>
      <c r="I37" s="76"/>
      <c r="J37" s="79"/>
      <c r="K37" s="69"/>
      <c r="L37" s="68"/>
      <c r="M37" s="66">
        <v>45658</v>
      </c>
      <c r="N37" s="66">
        <v>46022</v>
      </c>
      <c r="O37" s="126"/>
      <c r="P37" s="126"/>
      <c r="Q37" s="127"/>
    </row>
    <row r="38" spans="2:17" ht="25.5" customHeight="1">
      <c r="B38" s="121" t="s">
        <v>47</v>
      </c>
      <c r="C38" s="135" t="s">
        <v>138</v>
      </c>
      <c r="D38" s="63" t="s">
        <v>3</v>
      </c>
      <c r="E38" s="122" t="s">
        <v>66</v>
      </c>
      <c r="F38" s="78">
        <v>100</v>
      </c>
      <c r="G38" s="73" t="s">
        <v>3</v>
      </c>
      <c r="H38" s="64">
        <f t="shared" si="0"/>
        <v>0</v>
      </c>
      <c r="I38" s="64"/>
      <c r="J38" s="70"/>
      <c r="K38" s="73"/>
      <c r="L38" s="68"/>
      <c r="M38" s="66">
        <v>45658</v>
      </c>
      <c r="N38" s="66">
        <v>46022</v>
      </c>
      <c r="O38" s="126" t="e">
        <f>+#REF!/#REF!</f>
        <v>#REF!</v>
      </c>
      <c r="P38" s="126" t="e">
        <f>+H39/H38</f>
        <v>#DIV/0!</v>
      </c>
      <c r="Q38" s="127" t="e">
        <f t="shared" ref="Q38" si="7">+(O38*O38)/P38</f>
        <v>#REF!</v>
      </c>
    </row>
    <row r="39" spans="2:17">
      <c r="B39" s="121"/>
      <c r="C39" s="135"/>
      <c r="D39" s="63" t="s">
        <v>2</v>
      </c>
      <c r="E39" s="122"/>
      <c r="F39" s="78">
        <v>0</v>
      </c>
      <c r="G39" s="73" t="s">
        <v>40</v>
      </c>
      <c r="H39" s="64">
        <f t="shared" si="0"/>
        <v>0</v>
      </c>
      <c r="I39" s="74"/>
      <c r="J39" s="70"/>
      <c r="K39" s="73"/>
      <c r="L39" s="68"/>
      <c r="M39" s="66">
        <v>45658</v>
      </c>
      <c r="N39" s="66">
        <v>46022</v>
      </c>
      <c r="O39" s="126"/>
      <c r="P39" s="126"/>
      <c r="Q39" s="127"/>
    </row>
    <row r="40" spans="2:17" ht="25.5" customHeight="1">
      <c r="B40" s="125" t="s">
        <v>48</v>
      </c>
      <c r="C40" s="135" t="s">
        <v>139</v>
      </c>
      <c r="D40" s="63" t="s">
        <v>3</v>
      </c>
      <c r="E40" s="122" t="s">
        <v>31</v>
      </c>
      <c r="F40" s="78">
        <v>1</v>
      </c>
      <c r="G40" s="73" t="s">
        <v>3</v>
      </c>
      <c r="H40" s="64">
        <f t="shared" si="0"/>
        <v>35000000</v>
      </c>
      <c r="I40" s="98">
        <v>35000000</v>
      </c>
      <c r="J40" s="64"/>
      <c r="K40" s="73"/>
      <c r="L40" s="65"/>
      <c r="M40" s="66">
        <v>45658</v>
      </c>
      <c r="N40" s="66">
        <v>46022</v>
      </c>
      <c r="O40" s="126" t="e">
        <f>+#REF!/#REF!</f>
        <v>#REF!</v>
      </c>
      <c r="P40" s="126">
        <f>+H41/H40</f>
        <v>0</v>
      </c>
      <c r="Q40" s="127" t="e">
        <f t="shared" ref="Q40" si="8">+(O40*O40)/P40</f>
        <v>#REF!</v>
      </c>
    </row>
    <row r="41" spans="2:17">
      <c r="B41" s="125"/>
      <c r="C41" s="135"/>
      <c r="D41" s="63" t="s">
        <v>2</v>
      </c>
      <c r="E41" s="122"/>
      <c r="F41" s="78">
        <v>0</v>
      </c>
      <c r="G41" s="73" t="s">
        <v>40</v>
      </c>
      <c r="H41" s="64">
        <f t="shared" si="0"/>
        <v>0</v>
      </c>
      <c r="I41" s="76"/>
      <c r="J41" s="76"/>
      <c r="K41" s="69"/>
      <c r="L41" s="68"/>
      <c r="M41" s="66">
        <v>45658</v>
      </c>
      <c r="N41" s="66">
        <v>46022</v>
      </c>
      <c r="O41" s="126"/>
      <c r="P41" s="126"/>
      <c r="Q41" s="127"/>
    </row>
    <row r="42" spans="2:17" ht="38.25" customHeight="1">
      <c r="B42" s="125" t="s">
        <v>48</v>
      </c>
      <c r="C42" s="136" t="s">
        <v>140</v>
      </c>
      <c r="D42" s="63" t="s">
        <v>3</v>
      </c>
      <c r="E42" s="122" t="s">
        <v>31</v>
      </c>
      <c r="F42" s="78">
        <v>1</v>
      </c>
      <c r="G42" s="73" t="s">
        <v>3</v>
      </c>
      <c r="H42" s="64">
        <f t="shared" si="0"/>
        <v>338600000</v>
      </c>
      <c r="I42" s="99">
        <v>156600000</v>
      </c>
      <c r="J42" s="99">
        <v>182000000</v>
      </c>
      <c r="K42" s="73"/>
      <c r="L42" s="68"/>
      <c r="M42" s="66">
        <v>45658</v>
      </c>
      <c r="N42" s="66">
        <v>46022</v>
      </c>
      <c r="O42" s="126">
        <f>+F35/F34</f>
        <v>0</v>
      </c>
      <c r="P42" s="126">
        <f>+H43/H42</f>
        <v>0</v>
      </c>
      <c r="Q42" s="127" t="e">
        <f t="shared" ref="Q42" si="9">+(O42*O42)/P42</f>
        <v>#DIV/0!</v>
      </c>
    </row>
    <row r="43" spans="2:17">
      <c r="B43" s="125"/>
      <c r="C43" s="136"/>
      <c r="D43" s="63" t="s">
        <v>2</v>
      </c>
      <c r="E43" s="122"/>
      <c r="F43" s="78">
        <v>1</v>
      </c>
      <c r="G43" s="73" t="s">
        <v>40</v>
      </c>
      <c r="H43" s="64">
        <f t="shared" si="0"/>
        <v>0</v>
      </c>
      <c r="I43" s="64"/>
      <c r="J43" s="64"/>
      <c r="K43" s="73"/>
      <c r="L43" s="68"/>
      <c r="M43" s="66">
        <v>45658</v>
      </c>
      <c r="N43" s="66">
        <v>46022</v>
      </c>
      <c r="O43" s="126"/>
      <c r="P43" s="126"/>
      <c r="Q43" s="127"/>
    </row>
    <row r="44" spans="2:17">
      <c r="B44" s="128"/>
      <c r="C44" s="129" t="s">
        <v>7</v>
      </c>
      <c r="D44" s="63" t="s">
        <v>3</v>
      </c>
      <c r="E44" s="122"/>
      <c r="F44" s="77"/>
      <c r="G44" s="73" t="s">
        <v>3</v>
      </c>
      <c r="H44" s="75">
        <f>H18+H20+H22+H24+H26+H28+H30+H32+H34+H36+H38+H40+H42</f>
        <v>3441883332</v>
      </c>
      <c r="I44" s="75"/>
      <c r="J44" s="76"/>
      <c r="K44" s="68"/>
      <c r="L44" s="68"/>
      <c r="M44" s="71"/>
      <c r="N44" s="72"/>
      <c r="O44" s="126" t="e">
        <f>+F45/F44</f>
        <v>#DIV/0!</v>
      </c>
      <c r="P44" s="126">
        <f>+H45/H44</f>
        <v>0</v>
      </c>
      <c r="Q44" s="127" t="e">
        <f t="shared" ref="Q44" si="10">+(O44*O44)/P44</f>
        <v>#DIV/0!</v>
      </c>
    </row>
    <row r="45" spans="2:17">
      <c r="B45" s="128"/>
      <c r="C45" s="129"/>
      <c r="D45" s="63" t="s">
        <v>2</v>
      </c>
      <c r="E45" s="122"/>
      <c r="F45" s="77"/>
      <c r="G45" s="73" t="s">
        <v>40</v>
      </c>
      <c r="H45" s="79">
        <f>H19+H21+H23+H25+H27+H29+H31+H33+H35+H37+H39+H41+H43</f>
        <v>0</v>
      </c>
      <c r="I45" s="76"/>
      <c r="J45" s="76"/>
      <c r="K45" s="69"/>
      <c r="L45" s="68"/>
      <c r="M45" s="71"/>
      <c r="N45" s="72"/>
      <c r="O45" s="126"/>
      <c r="P45" s="126"/>
      <c r="Q45" s="127"/>
    </row>
    <row r="46" spans="2:17">
      <c r="D46" s="19"/>
      <c r="H46" s="18"/>
      <c r="I46" s="15"/>
      <c r="J46" s="17"/>
      <c r="K46" s="17"/>
      <c r="L46" s="17"/>
      <c r="M46" s="16"/>
      <c r="N46" s="16"/>
      <c r="O46" s="15"/>
      <c r="P46" s="13"/>
      <c r="Q46" s="14"/>
    </row>
    <row r="47" spans="2:17" ht="31.5">
      <c r="B47" s="130" t="s">
        <v>42</v>
      </c>
      <c r="C47" s="130"/>
      <c r="D47" s="132" t="s">
        <v>6</v>
      </c>
      <c r="E47" s="132"/>
      <c r="F47" s="132"/>
      <c r="G47" s="132"/>
      <c r="H47" s="132"/>
      <c r="I47" s="132"/>
      <c r="J47" s="54" t="s">
        <v>43</v>
      </c>
      <c r="K47" s="132" t="s">
        <v>44</v>
      </c>
      <c r="L47" s="132"/>
      <c r="M47" s="133" t="s">
        <v>5</v>
      </c>
      <c r="N47" s="134"/>
      <c r="O47" s="134"/>
      <c r="P47" s="134"/>
      <c r="Q47" s="134"/>
    </row>
    <row r="48" spans="2:17" ht="41.25" customHeight="1">
      <c r="B48" s="131" t="s">
        <v>84</v>
      </c>
      <c r="C48" s="103"/>
      <c r="D48" s="114" t="s">
        <v>87</v>
      </c>
      <c r="E48" s="115"/>
      <c r="F48" s="115"/>
      <c r="G48" s="115"/>
      <c r="H48" s="115"/>
      <c r="I48" s="116"/>
      <c r="J48" s="120" t="s">
        <v>66</v>
      </c>
      <c r="K48" s="12" t="s">
        <v>3</v>
      </c>
      <c r="L48" s="51">
        <v>0</v>
      </c>
      <c r="M48" s="123" t="s">
        <v>147</v>
      </c>
      <c r="N48" s="123"/>
      <c r="O48" s="123"/>
      <c r="P48" s="123"/>
      <c r="Q48" s="123"/>
    </row>
    <row r="49" spans="2:51" ht="61.5" customHeight="1">
      <c r="B49" s="104"/>
      <c r="C49" s="106"/>
      <c r="D49" s="117"/>
      <c r="E49" s="118"/>
      <c r="F49" s="118"/>
      <c r="G49" s="118"/>
      <c r="H49" s="118"/>
      <c r="I49" s="119"/>
      <c r="J49" s="120"/>
      <c r="K49" s="12" t="s">
        <v>2</v>
      </c>
      <c r="L49" s="50">
        <v>0</v>
      </c>
      <c r="M49" s="124" t="s">
        <v>0</v>
      </c>
      <c r="N49" s="124"/>
      <c r="O49" s="124"/>
      <c r="P49" s="124"/>
      <c r="Q49" s="124"/>
    </row>
    <row r="50" spans="2:51" ht="43.5" customHeight="1">
      <c r="B50" s="110" t="s">
        <v>85</v>
      </c>
      <c r="C50" s="111"/>
      <c r="D50" s="114" t="s">
        <v>90</v>
      </c>
      <c r="E50" s="115"/>
      <c r="F50" s="115"/>
      <c r="G50" s="115"/>
      <c r="H50" s="115"/>
      <c r="I50" s="116"/>
      <c r="J50" s="120" t="s">
        <v>66</v>
      </c>
      <c r="K50" s="12" t="s">
        <v>3</v>
      </c>
      <c r="L50" s="51">
        <v>0</v>
      </c>
      <c r="M50" s="107" t="s">
        <v>148</v>
      </c>
      <c r="N50" s="107"/>
      <c r="O50" s="107"/>
      <c r="P50" s="107"/>
      <c r="Q50" s="107"/>
    </row>
    <row r="51" spans="2:51" ht="64.5" customHeight="1">
      <c r="B51" s="112"/>
      <c r="C51" s="113"/>
      <c r="D51" s="117"/>
      <c r="E51" s="118"/>
      <c r="F51" s="118"/>
      <c r="G51" s="118"/>
      <c r="H51" s="118"/>
      <c r="I51" s="119"/>
      <c r="J51" s="120"/>
      <c r="K51" s="12" t="s">
        <v>2</v>
      </c>
      <c r="L51" s="50">
        <v>0</v>
      </c>
      <c r="M51" s="108" t="s">
        <v>4</v>
      </c>
      <c r="N51" s="108"/>
      <c r="O51" s="108"/>
      <c r="P51" s="108"/>
      <c r="Q51" s="108"/>
    </row>
    <row r="52" spans="2:51" ht="48.75" customHeight="1">
      <c r="B52" s="110" t="s">
        <v>86</v>
      </c>
      <c r="C52" s="111"/>
      <c r="D52" s="114" t="s">
        <v>89</v>
      </c>
      <c r="E52" s="115"/>
      <c r="F52" s="115"/>
      <c r="G52" s="115"/>
      <c r="H52" s="115"/>
      <c r="I52" s="116"/>
      <c r="J52" s="120" t="s">
        <v>66</v>
      </c>
      <c r="K52" s="12" t="s">
        <v>3</v>
      </c>
      <c r="L52" s="51">
        <v>0</v>
      </c>
      <c r="M52" s="107" t="s">
        <v>149</v>
      </c>
      <c r="N52" s="107"/>
      <c r="O52" s="107"/>
      <c r="P52" s="107"/>
      <c r="Q52" s="107"/>
    </row>
    <row r="53" spans="2:51" ht="55.5" customHeight="1">
      <c r="B53" s="112"/>
      <c r="C53" s="113"/>
      <c r="D53" s="117"/>
      <c r="E53" s="118"/>
      <c r="F53" s="118"/>
      <c r="G53" s="118"/>
      <c r="H53" s="118"/>
      <c r="I53" s="119"/>
      <c r="J53" s="120"/>
      <c r="K53" s="12" t="s">
        <v>2</v>
      </c>
      <c r="L53" s="50">
        <v>0</v>
      </c>
      <c r="M53" s="108" t="s">
        <v>4</v>
      </c>
      <c r="N53" s="108"/>
      <c r="O53" s="108"/>
      <c r="P53" s="108"/>
      <c r="Q53" s="108"/>
    </row>
    <row r="54" spans="2:51" ht="51.75" customHeight="1">
      <c r="B54" s="110" t="s">
        <v>84</v>
      </c>
      <c r="C54" s="111"/>
      <c r="D54" s="114" t="s">
        <v>88</v>
      </c>
      <c r="E54" s="115"/>
      <c r="F54" s="115"/>
      <c r="G54" s="115"/>
      <c r="H54" s="115"/>
      <c r="I54" s="116"/>
      <c r="J54" s="120" t="s">
        <v>66</v>
      </c>
      <c r="K54" s="12" t="s">
        <v>3</v>
      </c>
      <c r="L54" s="51">
        <v>0</v>
      </c>
      <c r="M54" s="109" t="s">
        <v>150</v>
      </c>
      <c r="N54" s="109"/>
      <c r="O54" s="109"/>
      <c r="P54" s="109"/>
      <c r="Q54" s="109"/>
    </row>
    <row r="55" spans="2:51" ht="68.25" customHeight="1">
      <c r="B55" s="112"/>
      <c r="C55" s="113"/>
      <c r="D55" s="117"/>
      <c r="E55" s="118"/>
      <c r="F55" s="118"/>
      <c r="G55" s="118"/>
      <c r="H55" s="118"/>
      <c r="I55" s="119"/>
      <c r="J55" s="120"/>
      <c r="K55" s="12" t="s">
        <v>2</v>
      </c>
      <c r="L55" s="50">
        <v>0</v>
      </c>
      <c r="M55" s="108" t="s">
        <v>4</v>
      </c>
      <c r="N55" s="108"/>
      <c r="O55" s="108"/>
      <c r="P55" s="108"/>
      <c r="Q55" s="108"/>
    </row>
    <row r="56" spans="2:51" ht="15" customHeight="1">
      <c r="B56" s="101" t="s">
        <v>1</v>
      </c>
      <c r="C56" s="102"/>
      <c r="D56" s="102"/>
      <c r="E56" s="102"/>
      <c r="F56" s="102"/>
      <c r="G56" s="102"/>
      <c r="H56" s="102"/>
      <c r="I56" s="102"/>
      <c r="J56" s="102"/>
      <c r="K56" s="102"/>
      <c r="L56" s="102"/>
      <c r="M56" s="102"/>
      <c r="N56" s="102"/>
      <c r="O56" s="102"/>
      <c r="P56" s="102"/>
      <c r="Q56" s="103"/>
    </row>
    <row r="57" spans="2:51" ht="29.25" customHeight="1">
      <c r="B57" s="104"/>
      <c r="C57" s="105"/>
      <c r="D57" s="105"/>
      <c r="E57" s="105"/>
      <c r="F57" s="105"/>
      <c r="G57" s="105"/>
      <c r="H57" s="105"/>
      <c r="I57" s="105"/>
      <c r="J57" s="105"/>
      <c r="K57" s="105"/>
      <c r="L57" s="105"/>
      <c r="M57" s="105"/>
      <c r="N57" s="105"/>
      <c r="O57" s="105"/>
      <c r="P57" s="105"/>
      <c r="Q57" s="106"/>
    </row>
    <row r="58" spans="2:51" ht="15.75">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2:51" ht="15.75">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2:51" ht="15.75">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2:51" ht="15.75">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2:51" ht="15.75">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2:51" ht="15.75">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2:51" ht="15.75">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18:51" ht="15.75">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18:51" ht="15.75">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18:51" ht="15.75">
      <c r="R67"/>
      <c r="S67"/>
      <c r="T67"/>
      <c r="U67"/>
      <c r="V67"/>
      <c r="W67"/>
      <c r="X67"/>
      <c r="Y67"/>
      <c r="Z67"/>
      <c r="AA67"/>
      <c r="AB67"/>
      <c r="AC67"/>
      <c r="AD67"/>
      <c r="AE67"/>
      <c r="AF67"/>
      <c r="AG67"/>
      <c r="AH67"/>
      <c r="AI67"/>
      <c r="AJ67"/>
      <c r="AK67"/>
      <c r="AL67"/>
      <c r="AM67"/>
      <c r="AN67"/>
      <c r="AO67"/>
      <c r="AP67"/>
      <c r="AQ67"/>
      <c r="AR67"/>
      <c r="AS67"/>
      <c r="AT67"/>
      <c r="AU67"/>
      <c r="AV67"/>
      <c r="AW67"/>
      <c r="AX67"/>
      <c r="AY67"/>
    </row>
    <row r="68" spans="18:51" ht="15.75">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18:51" ht="15.75">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18:51" ht="15.75">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18:51" ht="15.75">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18:51" ht="15.75">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18:51" ht="15.75">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18:51" ht="15.75">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18:51" ht="15.75">
      <c r="R75"/>
      <c r="S75"/>
      <c r="T75"/>
      <c r="U75"/>
      <c r="V75"/>
      <c r="W75"/>
      <c r="X75"/>
      <c r="Y75"/>
      <c r="Z75"/>
      <c r="AA75"/>
      <c r="AB75"/>
      <c r="AC75"/>
      <c r="AD75"/>
      <c r="AE75"/>
      <c r="AF75"/>
      <c r="AG75"/>
      <c r="AH75"/>
      <c r="AI75"/>
      <c r="AJ75"/>
      <c r="AK75"/>
      <c r="AL75"/>
      <c r="AM75"/>
      <c r="AN75"/>
      <c r="AO75"/>
      <c r="AP75"/>
      <c r="AQ75"/>
      <c r="AR75"/>
      <c r="AS75"/>
      <c r="AT75"/>
      <c r="AU75"/>
      <c r="AV75"/>
      <c r="AW75"/>
      <c r="AX75"/>
      <c r="AY75"/>
    </row>
    <row r="76" spans="18:51" ht="15.75">
      <c r="R76"/>
      <c r="S76"/>
      <c r="T76"/>
      <c r="U76"/>
      <c r="V76"/>
      <c r="W76"/>
      <c r="X76"/>
      <c r="Y76"/>
      <c r="Z76"/>
      <c r="AA76"/>
      <c r="AB76"/>
      <c r="AC76"/>
      <c r="AD76"/>
      <c r="AE76"/>
      <c r="AF76"/>
      <c r="AG76"/>
      <c r="AH76"/>
      <c r="AI76"/>
      <c r="AJ76"/>
      <c r="AK76"/>
      <c r="AL76"/>
      <c r="AM76"/>
      <c r="AN76"/>
      <c r="AO76"/>
      <c r="AP76"/>
      <c r="AQ76"/>
      <c r="AR76"/>
      <c r="AS76"/>
      <c r="AT76"/>
      <c r="AU76"/>
      <c r="AV76"/>
      <c r="AW76"/>
      <c r="AX76"/>
      <c r="AY76"/>
    </row>
    <row r="77" spans="18:51" ht="15.75">
      <c r="R77"/>
      <c r="S77"/>
      <c r="T77"/>
      <c r="U77"/>
      <c r="V77"/>
      <c r="W77"/>
      <c r="X77"/>
      <c r="Y77"/>
      <c r="Z77"/>
      <c r="AA77"/>
      <c r="AB77"/>
      <c r="AC77"/>
      <c r="AD77"/>
      <c r="AE77"/>
      <c r="AF77"/>
      <c r="AG77"/>
      <c r="AH77"/>
      <c r="AI77"/>
      <c r="AJ77"/>
      <c r="AK77"/>
      <c r="AL77"/>
      <c r="AM77"/>
      <c r="AN77"/>
      <c r="AO77"/>
      <c r="AP77"/>
      <c r="AQ77"/>
      <c r="AR77"/>
      <c r="AS77"/>
      <c r="AT77"/>
      <c r="AU77"/>
      <c r="AV77"/>
      <c r="AW77"/>
      <c r="AX77"/>
      <c r="AY77"/>
    </row>
    <row r="78" spans="18:51" ht="15.75">
      <c r="R78"/>
      <c r="S78"/>
      <c r="T78"/>
      <c r="U78"/>
      <c r="V78"/>
      <c r="W78"/>
      <c r="X78"/>
      <c r="Y78"/>
      <c r="Z78"/>
      <c r="AA78"/>
      <c r="AB78"/>
      <c r="AC78"/>
      <c r="AD78"/>
      <c r="AE78"/>
      <c r="AF78"/>
      <c r="AG78"/>
      <c r="AH78"/>
      <c r="AI78"/>
      <c r="AJ78"/>
      <c r="AK78"/>
      <c r="AL78"/>
      <c r="AM78"/>
      <c r="AN78"/>
      <c r="AO78"/>
      <c r="AP78"/>
      <c r="AQ78"/>
      <c r="AR78"/>
      <c r="AS78"/>
      <c r="AT78"/>
      <c r="AU78"/>
      <c r="AV78"/>
      <c r="AW78"/>
      <c r="AX78"/>
      <c r="AY78"/>
    </row>
    <row r="79" spans="18:51" ht="15.75">
      <c r="R79"/>
      <c r="S79"/>
      <c r="T79"/>
      <c r="U79"/>
      <c r="V79"/>
      <c r="W79"/>
      <c r="X79"/>
      <c r="Y79"/>
      <c r="Z79"/>
      <c r="AA79"/>
      <c r="AB79"/>
      <c r="AC79"/>
      <c r="AD79"/>
      <c r="AE79"/>
      <c r="AF79"/>
      <c r="AG79"/>
      <c r="AH79"/>
      <c r="AI79"/>
      <c r="AJ79"/>
      <c r="AK79"/>
      <c r="AL79"/>
      <c r="AM79"/>
      <c r="AN79"/>
      <c r="AO79"/>
      <c r="AP79"/>
      <c r="AQ79"/>
      <c r="AR79"/>
      <c r="AS79"/>
      <c r="AT79"/>
      <c r="AU79"/>
      <c r="AV79"/>
      <c r="AW79"/>
      <c r="AX79"/>
      <c r="AY79"/>
    </row>
    <row r="80" spans="18:51" ht="15.75">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18:51" ht="15.75">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18:51" ht="15.75">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18:51" ht="15.75">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18:51" ht="15.75">
      <c r="R84"/>
      <c r="S84"/>
      <c r="T84"/>
      <c r="U84"/>
      <c r="V84"/>
      <c r="W84"/>
      <c r="X84"/>
      <c r="Y84"/>
      <c r="Z84"/>
      <c r="AA84"/>
      <c r="AB84"/>
      <c r="AC84"/>
      <c r="AD84"/>
      <c r="AE84"/>
      <c r="AF84"/>
      <c r="AG84"/>
      <c r="AH84"/>
      <c r="AI84"/>
      <c r="AJ84"/>
      <c r="AK84"/>
      <c r="AL84"/>
      <c r="AM84"/>
      <c r="AN84"/>
      <c r="AO84"/>
      <c r="AP84"/>
      <c r="AQ84"/>
      <c r="AR84"/>
      <c r="AS84"/>
      <c r="AT84"/>
      <c r="AU84"/>
      <c r="AV84"/>
      <c r="AW84"/>
      <c r="AX84"/>
      <c r="AY84"/>
    </row>
  </sheetData>
  <autoFilter ref="B17:IO45">
    <filterColumn colId="17" showButton="0"/>
  </autoFilter>
  <mergeCells count="160">
    <mergeCell ref="B15:B17"/>
    <mergeCell ref="C15:C17"/>
    <mergeCell ref="D15:D17"/>
    <mergeCell ref="E15:E17"/>
    <mergeCell ref="F15:F17"/>
    <mergeCell ref="G15:G17"/>
    <mergeCell ref="N14:P14"/>
    <mergeCell ref="D8:Q8"/>
    <mergeCell ref="O22:O23"/>
    <mergeCell ref="P22:P23"/>
    <mergeCell ref="B18:B19"/>
    <mergeCell ref="E22:E23"/>
    <mergeCell ref="Q22:Q23"/>
    <mergeCell ref="B20:B21"/>
    <mergeCell ref="B22:B23"/>
    <mergeCell ref="C6:Q6"/>
    <mergeCell ref="D7:Q7"/>
    <mergeCell ref="B2:C5"/>
    <mergeCell ref="D2:K3"/>
    <mergeCell ref="L2:O2"/>
    <mergeCell ref="P2:Q5"/>
    <mergeCell ref="L3:O3"/>
    <mergeCell ref="D4:K5"/>
    <mergeCell ref="L4:O4"/>
    <mergeCell ref="L5:O5"/>
    <mergeCell ref="M15:N16"/>
    <mergeCell ref="O15:Q15"/>
    <mergeCell ref="S15:T15"/>
    <mergeCell ref="O16:O17"/>
    <mergeCell ref="P16:P17"/>
    <mergeCell ref="Q16:Q17"/>
    <mergeCell ref="S16:T16"/>
    <mergeCell ref="S17:T17"/>
    <mergeCell ref="I15:L16"/>
    <mergeCell ref="C22:C23"/>
    <mergeCell ref="R9:V9"/>
    <mergeCell ref="B10:C10"/>
    <mergeCell ref="D10:I10"/>
    <mergeCell ref="N10:P10"/>
    <mergeCell ref="B11:C11"/>
    <mergeCell ref="D11:I11"/>
    <mergeCell ref="N11:P11"/>
    <mergeCell ref="S11:U11"/>
    <mergeCell ref="S12:U12"/>
    <mergeCell ref="B9:C9"/>
    <mergeCell ref="D9:I9"/>
    <mergeCell ref="J9:L14"/>
    <mergeCell ref="M9:Q9"/>
    <mergeCell ref="B12:C12"/>
    <mergeCell ref="D12:I12"/>
    <mergeCell ref="N12:P12"/>
    <mergeCell ref="B13:C13"/>
    <mergeCell ref="D13:I13"/>
    <mergeCell ref="N13:P13"/>
    <mergeCell ref="B14:I14"/>
    <mergeCell ref="S13:U13"/>
    <mergeCell ref="S14:T14"/>
    <mergeCell ref="H15:H17"/>
    <mergeCell ref="Q24:Q25"/>
    <mergeCell ref="O26:O27"/>
    <mergeCell ref="P26:P27"/>
    <mergeCell ref="Q26:Q27"/>
    <mergeCell ref="C42:C43"/>
    <mergeCell ref="E42:E43"/>
    <mergeCell ref="C30:C31"/>
    <mergeCell ref="E30:E31"/>
    <mergeCell ref="O24:O25"/>
    <mergeCell ref="C26:C27"/>
    <mergeCell ref="E26:E27"/>
    <mergeCell ref="C24:C25"/>
    <mergeCell ref="E24:E25"/>
    <mergeCell ref="P36:P37"/>
    <mergeCell ref="Q36:Q37"/>
    <mergeCell ref="O38:O39"/>
    <mergeCell ref="P38:P39"/>
    <mergeCell ref="O28:O29"/>
    <mergeCell ref="P24:P25"/>
    <mergeCell ref="S18:T18"/>
    <mergeCell ref="C20:C21"/>
    <mergeCell ref="E20:E21"/>
    <mergeCell ref="O20:O21"/>
    <mergeCell ref="P20:P21"/>
    <mergeCell ref="Q20:Q21"/>
    <mergeCell ref="C18:C19"/>
    <mergeCell ref="E18:E19"/>
    <mergeCell ref="O18:O19"/>
    <mergeCell ref="P18:P19"/>
    <mergeCell ref="Q18:Q19"/>
    <mergeCell ref="K47:L47"/>
    <mergeCell ref="M47:Q47"/>
    <mergeCell ref="C38:C39"/>
    <mergeCell ref="C40:C41"/>
    <mergeCell ref="P44:P45"/>
    <mergeCell ref="Q44:Q45"/>
    <mergeCell ref="P28:P29"/>
    <mergeCell ref="Q28:Q29"/>
    <mergeCell ref="E34:E35"/>
    <mergeCell ref="E38:E39"/>
    <mergeCell ref="E40:E41"/>
    <mergeCell ref="E28:E29"/>
    <mergeCell ref="E36:E37"/>
    <mergeCell ref="Q38:Q39"/>
    <mergeCell ref="O44:O45"/>
    <mergeCell ref="C28:C29"/>
    <mergeCell ref="C36:C37"/>
    <mergeCell ref="C34:C35"/>
    <mergeCell ref="C32:C33"/>
    <mergeCell ref="Q42:Q43"/>
    <mergeCell ref="O34:O35"/>
    <mergeCell ref="P34:P35"/>
    <mergeCell ref="Q34:Q35"/>
    <mergeCell ref="O36:O37"/>
    <mergeCell ref="B44:B45"/>
    <mergeCell ref="C44:C45"/>
    <mergeCell ref="E44:E45"/>
    <mergeCell ref="B50:C51"/>
    <mergeCell ref="D50:I51"/>
    <mergeCell ref="J50:J51"/>
    <mergeCell ref="B52:C53"/>
    <mergeCell ref="D52:I53"/>
    <mergeCell ref="J52:J53"/>
    <mergeCell ref="B47:C47"/>
    <mergeCell ref="B48:C49"/>
    <mergeCell ref="D48:I49"/>
    <mergeCell ref="J48:J49"/>
    <mergeCell ref="D47:I47"/>
    <mergeCell ref="B24:B25"/>
    <mergeCell ref="B26:B27"/>
    <mergeCell ref="B28:B29"/>
    <mergeCell ref="B30:B31"/>
    <mergeCell ref="B32:B33"/>
    <mergeCell ref="B34:B35"/>
    <mergeCell ref="B36:B37"/>
    <mergeCell ref="M48:Q48"/>
    <mergeCell ref="M49:Q49"/>
    <mergeCell ref="B38:B39"/>
    <mergeCell ref="B40:B41"/>
    <mergeCell ref="B42:B43"/>
    <mergeCell ref="O30:O31"/>
    <mergeCell ref="O32:O33"/>
    <mergeCell ref="P30:P31"/>
    <mergeCell ref="P32:P33"/>
    <mergeCell ref="Q30:Q31"/>
    <mergeCell ref="Q32:Q33"/>
    <mergeCell ref="E32:E33"/>
    <mergeCell ref="O40:O41"/>
    <mergeCell ref="P40:P41"/>
    <mergeCell ref="Q40:Q41"/>
    <mergeCell ref="O42:O43"/>
    <mergeCell ref="P42:P43"/>
    <mergeCell ref="B56:Q57"/>
    <mergeCell ref="M50:Q50"/>
    <mergeCell ref="M51:Q51"/>
    <mergeCell ref="M52:Q52"/>
    <mergeCell ref="M53:Q53"/>
    <mergeCell ref="M54:Q54"/>
    <mergeCell ref="M55:Q55"/>
    <mergeCell ref="B54:C55"/>
    <mergeCell ref="D54:I55"/>
    <mergeCell ref="J54:J5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O75"/>
  <sheetViews>
    <sheetView tabSelected="1" zoomScale="70" zoomScaleNormal="70" workbookViewId="0">
      <selection activeCell="L25" sqref="L25"/>
    </sheetView>
  </sheetViews>
  <sheetFormatPr baseColWidth="10" defaultColWidth="12.5703125" defaultRowHeight="15"/>
  <cols>
    <col min="1" max="1" width="6.7109375" style="1" customWidth="1"/>
    <col min="2" max="2" width="45.42578125" style="1" customWidth="1"/>
    <col min="3" max="3" width="76.28515625" style="1" customWidth="1"/>
    <col min="4" max="4" width="8.85546875" style="1" bestFit="1" customWidth="1"/>
    <col min="5" max="5" width="24" style="1" bestFit="1" customWidth="1"/>
    <col min="6" max="6" width="13.28515625" style="1" bestFit="1" customWidth="1"/>
    <col min="7" max="7" width="18" style="1" customWidth="1"/>
    <col min="8" max="8" width="26.28515625" style="1" customWidth="1"/>
    <col min="9" max="9" width="25" style="1" customWidth="1"/>
    <col min="10" max="10" width="25.140625" style="3" customWidth="1"/>
    <col min="11" max="11" width="13.5703125" style="1" customWidth="1"/>
    <col min="12" max="12" width="24.28515625" style="1" customWidth="1"/>
    <col min="13" max="13" width="14.85546875" style="2" customWidth="1"/>
    <col min="14" max="14" width="21.140625" style="2" customWidth="1"/>
    <col min="15" max="17" width="16.85546875" style="1" customWidth="1"/>
    <col min="18" max="18" width="12.5703125" style="1"/>
    <col min="19" max="19" width="14.42578125" style="1" customWidth="1"/>
    <col min="20" max="20" width="33.85546875" style="1" customWidth="1"/>
    <col min="21" max="21" width="12.5703125" style="1" hidden="1" customWidth="1"/>
    <col min="22" max="22" width="24.28515625" style="1" customWidth="1"/>
    <col min="23" max="23" width="22.5703125" style="1" customWidth="1"/>
    <col min="24" max="25" width="12.5703125" style="1"/>
    <col min="26" max="26" width="16.85546875" style="1" customWidth="1"/>
    <col min="27" max="27" width="12.5703125" style="1"/>
    <col min="28" max="28" width="30.140625" style="1" customWidth="1"/>
    <col min="29" max="29" width="15.42578125" style="1" customWidth="1"/>
    <col min="30" max="30" width="15.85546875" style="1" customWidth="1"/>
    <col min="31" max="31" width="24.42578125" style="1" customWidth="1"/>
    <col min="32" max="32" width="17.140625" style="1" customWidth="1"/>
    <col min="33" max="16384" width="12.5703125" style="1"/>
  </cols>
  <sheetData>
    <row r="1" spans="2:249" ht="22.5" customHeight="1"/>
    <row r="2" spans="2:249" s="25" customFormat="1" ht="37.5" customHeight="1">
      <c r="B2" s="189"/>
      <c r="C2" s="189"/>
      <c r="D2" s="190" t="s">
        <v>26</v>
      </c>
      <c r="E2" s="191"/>
      <c r="F2" s="191"/>
      <c r="G2" s="191"/>
      <c r="H2" s="191"/>
      <c r="I2" s="191"/>
      <c r="J2" s="191"/>
      <c r="K2" s="192"/>
      <c r="L2" s="196" t="s">
        <v>30</v>
      </c>
      <c r="M2" s="197"/>
      <c r="N2" s="197"/>
      <c r="O2" s="198"/>
      <c r="P2" s="199"/>
      <c r="Q2" s="200"/>
    </row>
    <row r="3" spans="2:249" s="25" customFormat="1" ht="37.5" customHeight="1">
      <c r="B3" s="189"/>
      <c r="C3" s="189"/>
      <c r="D3" s="193"/>
      <c r="E3" s="194"/>
      <c r="F3" s="194"/>
      <c r="G3" s="194"/>
      <c r="H3" s="194"/>
      <c r="I3" s="194"/>
      <c r="J3" s="194"/>
      <c r="K3" s="195"/>
      <c r="L3" s="196" t="s">
        <v>27</v>
      </c>
      <c r="M3" s="197"/>
      <c r="N3" s="197"/>
      <c r="O3" s="198"/>
      <c r="P3" s="201"/>
      <c r="Q3" s="202"/>
    </row>
    <row r="4" spans="2:249" s="25" customFormat="1" ht="33.75" customHeight="1">
      <c r="B4" s="189"/>
      <c r="C4" s="189"/>
      <c r="D4" s="190" t="s">
        <v>25</v>
      </c>
      <c r="E4" s="191"/>
      <c r="F4" s="191"/>
      <c r="G4" s="191"/>
      <c r="H4" s="191"/>
      <c r="I4" s="191"/>
      <c r="J4" s="191"/>
      <c r="K4" s="192"/>
      <c r="L4" s="196" t="s">
        <v>28</v>
      </c>
      <c r="M4" s="197"/>
      <c r="N4" s="197"/>
      <c r="O4" s="198"/>
      <c r="P4" s="201"/>
      <c r="Q4" s="202"/>
    </row>
    <row r="5" spans="2:249" s="25" customFormat="1" ht="38.25" customHeight="1">
      <c r="B5" s="189"/>
      <c r="C5" s="189"/>
      <c r="D5" s="193"/>
      <c r="E5" s="194"/>
      <c r="F5" s="194"/>
      <c r="G5" s="194"/>
      <c r="H5" s="194"/>
      <c r="I5" s="194"/>
      <c r="J5" s="194"/>
      <c r="K5" s="195"/>
      <c r="L5" s="196" t="s">
        <v>29</v>
      </c>
      <c r="M5" s="197"/>
      <c r="N5" s="197"/>
      <c r="O5" s="198"/>
      <c r="P5" s="203"/>
      <c r="Q5" s="204"/>
    </row>
    <row r="6" spans="2:249" s="25" customFormat="1" ht="23.25" customHeight="1">
      <c r="C6" s="185"/>
      <c r="D6" s="185"/>
      <c r="E6" s="185"/>
      <c r="F6" s="185"/>
      <c r="G6" s="185"/>
      <c r="H6" s="185"/>
      <c r="I6" s="185"/>
      <c r="J6" s="185"/>
      <c r="K6" s="185"/>
      <c r="L6" s="185"/>
      <c r="M6" s="185"/>
      <c r="N6" s="185"/>
      <c r="O6" s="185"/>
      <c r="P6" s="185"/>
      <c r="Q6" s="185"/>
    </row>
    <row r="7" spans="2:249" s="25" customFormat="1" ht="31.5" customHeight="1">
      <c r="B7" s="49" t="s">
        <v>36</v>
      </c>
      <c r="C7" s="56" t="s">
        <v>67</v>
      </c>
      <c r="D7" s="186" t="s">
        <v>37</v>
      </c>
      <c r="E7" s="187"/>
      <c r="F7" s="187"/>
      <c r="G7" s="187"/>
      <c r="H7" s="187"/>
      <c r="I7" s="187"/>
      <c r="J7" s="187"/>
      <c r="K7" s="187"/>
      <c r="L7" s="187"/>
      <c r="M7" s="187"/>
      <c r="N7" s="187"/>
      <c r="O7" s="187"/>
      <c r="P7" s="187"/>
      <c r="Q7" s="188"/>
    </row>
    <row r="8" spans="2:249" s="25" customFormat="1" ht="36" customHeight="1">
      <c r="B8" s="49" t="s">
        <v>24</v>
      </c>
      <c r="C8" s="56" t="s">
        <v>156</v>
      </c>
      <c r="D8" s="209" t="s">
        <v>155</v>
      </c>
      <c r="E8" s="209"/>
      <c r="F8" s="209"/>
      <c r="G8" s="209"/>
      <c r="H8" s="209"/>
      <c r="I8" s="209"/>
      <c r="J8" s="209"/>
      <c r="K8" s="209"/>
      <c r="L8" s="209"/>
      <c r="M8" s="209"/>
      <c r="N8" s="209"/>
      <c r="O8" s="209"/>
      <c r="P8" s="209"/>
      <c r="Q8" s="209"/>
    </row>
    <row r="9" spans="2:249" s="25" customFormat="1" ht="36" customHeight="1">
      <c r="B9" s="139" t="s">
        <v>77</v>
      </c>
      <c r="C9" s="140"/>
      <c r="D9" s="141"/>
      <c r="E9" s="141"/>
      <c r="F9" s="141"/>
      <c r="G9" s="141"/>
      <c r="H9" s="141"/>
      <c r="I9" s="142"/>
      <c r="J9" s="153" t="s">
        <v>75</v>
      </c>
      <c r="K9" s="154"/>
      <c r="L9" s="155"/>
      <c r="M9" s="162" t="s">
        <v>23</v>
      </c>
      <c r="N9" s="163"/>
      <c r="O9" s="163"/>
      <c r="P9" s="163"/>
      <c r="Q9" s="164"/>
      <c r="S9" s="138"/>
      <c r="T9" s="138"/>
      <c r="U9" s="138"/>
      <c r="V9" s="138"/>
    </row>
    <row r="10" spans="2:249" s="25" customFormat="1" ht="36" customHeight="1">
      <c r="B10" s="139" t="s">
        <v>78</v>
      </c>
      <c r="C10" s="140"/>
      <c r="D10" s="141"/>
      <c r="E10" s="141"/>
      <c r="F10" s="141"/>
      <c r="G10" s="141"/>
      <c r="H10" s="141"/>
      <c r="I10" s="142"/>
      <c r="J10" s="156"/>
      <c r="K10" s="157"/>
      <c r="L10" s="158"/>
      <c r="M10" s="46" t="s">
        <v>22</v>
      </c>
      <c r="N10" s="143" t="s">
        <v>21</v>
      </c>
      <c r="O10" s="143"/>
      <c r="P10" s="143"/>
      <c r="Q10" s="46" t="s">
        <v>20</v>
      </c>
      <c r="S10" s="45"/>
      <c r="T10" s="45"/>
      <c r="U10" s="45"/>
      <c r="V10" s="45"/>
    </row>
    <row r="11" spans="2:249" s="25" customFormat="1" ht="31.5" customHeight="1">
      <c r="B11" s="144" t="s">
        <v>74</v>
      </c>
      <c r="C11" s="145"/>
      <c r="D11" s="146"/>
      <c r="E11" s="146"/>
      <c r="F11" s="146"/>
      <c r="G11" s="146"/>
      <c r="H11" s="146"/>
      <c r="I11" s="147"/>
      <c r="J11" s="156"/>
      <c r="K11" s="157"/>
      <c r="L11" s="158"/>
      <c r="M11" s="44"/>
      <c r="N11" s="148"/>
      <c r="O11" s="149"/>
      <c r="P11" s="150"/>
      <c r="Q11" s="43"/>
      <c r="S11" s="42"/>
      <c r="T11" s="151"/>
      <c r="U11" s="151"/>
      <c r="V11" s="42"/>
      <c r="X11" s="41"/>
      <c r="Y11" s="41"/>
    </row>
    <row r="12" spans="2:249" s="25" customFormat="1" ht="74.25" customHeight="1">
      <c r="B12" s="165" t="s">
        <v>73</v>
      </c>
      <c r="C12" s="166"/>
      <c r="D12" s="146"/>
      <c r="E12" s="146"/>
      <c r="F12" s="146"/>
      <c r="G12" s="146"/>
      <c r="H12" s="146"/>
      <c r="I12" s="147"/>
      <c r="J12" s="156"/>
      <c r="K12" s="157"/>
      <c r="L12" s="158"/>
      <c r="M12" s="40"/>
      <c r="N12" s="167"/>
      <c r="O12" s="168"/>
      <c r="P12" s="169"/>
      <c r="Q12" s="39"/>
      <c r="S12" s="36"/>
      <c r="T12" s="152"/>
      <c r="U12" s="152"/>
      <c r="V12" s="30"/>
      <c r="X12" s="28"/>
      <c r="Y12" s="27"/>
      <c r="Z12" s="26"/>
    </row>
    <row r="13" spans="2:249" s="25" customFormat="1" ht="74.25" customHeight="1">
      <c r="B13" s="170" t="s">
        <v>76</v>
      </c>
      <c r="C13" s="171"/>
      <c r="D13" s="141"/>
      <c r="E13" s="141"/>
      <c r="F13" s="141"/>
      <c r="G13" s="141"/>
      <c r="H13" s="141"/>
      <c r="I13" s="142"/>
      <c r="J13" s="156"/>
      <c r="K13" s="157"/>
      <c r="L13" s="158"/>
      <c r="M13" s="38"/>
      <c r="N13" s="172"/>
      <c r="O13" s="173"/>
      <c r="P13" s="174"/>
      <c r="Q13" s="37"/>
      <c r="S13" s="36"/>
      <c r="T13" s="152"/>
      <c r="U13" s="152"/>
      <c r="V13" s="30"/>
      <c r="X13" s="28"/>
      <c r="Y13" s="27"/>
      <c r="Z13" s="26"/>
    </row>
    <row r="14" spans="2:249" s="25" customFormat="1" ht="27.75" customHeight="1">
      <c r="B14" s="214" t="s">
        <v>154</v>
      </c>
      <c r="C14" s="215"/>
      <c r="D14" s="215"/>
      <c r="E14" s="215"/>
      <c r="F14" s="215"/>
      <c r="G14" s="215"/>
      <c r="H14" s="215"/>
      <c r="I14" s="216"/>
      <c r="J14" s="159"/>
      <c r="K14" s="160"/>
      <c r="L14" s="161"/>
      <c r="M14" s="35"/>
      <c r="N14" s="172"/>
      <c r="O14" s="173"/>
      <c r="P14" s="174"/>
      <c r="Q14" s="34"/>
      <c r="S14" s="32"/>
      <c r="T14" s="31"/>
      <c r="U14" s="31"/>
      <c r="V14" s="30"/>
      <c r="W14" s="29"/>
      <c r="X14" s="28"/>
      <c r="Y14" s="27"/>
      <c r="Z14" s="26"/>
    </row>
    <row r="15" spans="2:249" ht="28.5" customHeight="1">
      <c r="B15" s="205" t="s">
        <v>34</v>
      </c>
      <c r="C15" s="180" t="s">
        <v>32</v>
      </c>
      <c r="D15" s="178" t="s">
        <v>39</v>
      </c>
      <c r="E15" s="178" t="s">
        <v>19</v>
      </c>
      <c r="F15" s="178" t="s">
        <v>45</v>
      </c>
      <c r="G15" s="208" t="s">
        <v>41</v>
      </c>
      <c r="H15" s="178" t="s">
        <v>35</v>
      </c>
      <c r="I15" s="212" t="s">
        <v>33</v>
      </c>
      <c r="J15" s="181"/>
      <c r="K15" s="181"/>
      <c r="L15" s="182"/>
      <c r="M15" s="178" t="s">
        <v>18</v>
      </c>
      <c r="N15" s="178"/>
      <c r="O15" s="179" t="s">
        <v>17</v>
      </c>
      <c r="P15" s="179"/>
      <c r="Q15" s="179"/>
      <c r="R15" s="3"/>
      <c r="S15" s="10"/>
      <c r="T15" s="48"/>
      <c r="U15" s="3"/>
      <c r="V15" s="9"/>
      <c r="W15" s="3"/>
      <c r="X15" s="17"/>
      <c r="Y15" s="6"/>
      <c r="Z15" s="20"/>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row>
    <row r="16" spans="2:249" ht="33.75" customHeight="1">
      <c r="B16" s="206"/>
      <c r="C16" s="180"/>
      <c r="D16" s="178"/>
      <c r="E16" s="178"/>
      <c r="F16" s="178"/>
      <c r="G16" s="178"/>
      <c r="H16" s="178"/>
      <c r="I16" s="213"/>
      <c r="J16" s="183"/>
      <c r="K16" s="183"/>
      <c r="L16" s="184"/>
      <c r="M16" s="178"/>
      <c r="N16" s="178"/>
      <c r="O16" s="178" t="s">
        <v>16</v>
      </c>
      <c r="P16" s="178" t="s">
        <v>15</v>
      </c>
      <c r="Q16" s="180" t="s">
        <v>14</v>
      </c>
      <c r="R16" s="3"/>
      <c r="S16" s="8"/>
      <c r="T16" s="48"/>
      <c r="U16" s="3"/>
      <c r="V16" s="7"/>
      <c r="W16" s="3"/>
      <c r="X16" s="17"/>
      <c r="Y16" s="6"/>
      <c r="Z16" s="20"/>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row>
    <row r="17" spans="2:249" ht="39.75" customHeight="1">
      <c r="B17" s="207"/>
      <c r="C17" s="180"/>
      <c r="D17" s="178"/>
      <c r="E17" s="178"/>
      <c r="F17" s="178"/>
      <c r="G17" s="178"/>
      <c r="H17" s="178"/>
      <c r="I17" s="52" t="s">
        <v>13</v>
      </c>
      <c r="J17" s="52" t="s">
        <v>12</v>
      </c>
      <c r="K17" s="52" t="s">
        <v>11</v>
      </c>
      <c r="L17" s="53" t="s">
        <v>10</v>
      </c>
      <c r="M17" s="24" t="s">
        <v>9</v>
      </c>
      <c r="N17" s="23" t="s">
        <v>8</v>
      </c>
      <c r="O17" s="178"/>
      <c r="P17" s="178"/>
      <c r="Q17" s="180"/>
      <c r="R17" s="3"/>
      <c r="S17" s="5"/>
      <c r="T17" s="48"/>
      <c r="V17" s="6"/>
      <c r="X17" s="17"/>
      <c r="Y17" s="6"/>
      <c r="Z17" s="20"/>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row>
    <row r="18" spans="2:249" ht="33" customHeight="1">
      <c r="B18" s="122" t="s">
        <v>49</v>
      </c>
      <c r="C18" s="136" t="s">
        <v>144</v>
      </c>
      <c r="D18" s="63" t="s">
        <v>38</v>
      </c>
      <c r="E18" s="122" t="s">
        <v>31</v>
      </c>
      <c r="F18" s="80">
        <v>12</v>
      </c>
      <c r="G18" s="76" t="s">
        <v>38</v>
      </c>
      <c r="H18" s="64">
        <f>SUM(I18:L18)</f>
        <v>432504000000</v>
      </c>
      <c r="I18" s="64"/>
      <c r="J18" s="98">
        <v>120938000000</v>
      </c>
      <c r="K18" s="73"/>
      <c r="L18" s="81">
        <v>311566000000</v>
      </c>
      <c r="M18" s="66">
        <v>45658</v>
      </c>
      <c r="N18" s="66">
        <v>46022</v>
      </c>
      <c r="O18" s="126">
        <f>+F19/F18</f>
        <v>0</v>
      </c>
      <c r="P18" s="126">
        <f>+H19/H18</f>
        <v>0</v>
      </c>
      <c r="Q18" s="127" t="e">
        <f>+(O18*O18)/P18</f>
        <v>#DIV/0!</v>
      </c>
      <c r="S18" s="5"/>
      <c r="T18" s="48"/>
      <c r="V18" s="4"/>
      <c r="X18" s="22"/>
      <c r="Y18" s="6"/>
      <c r="Z18" s="20"/>
    </row>
    <row r="19" spans="2:249" ht="52.5" customHeight="1">
      <c r="B19" s="122"/>
      <c r="C19" s="136"/>
      <c r="D19" s="63" t="s">
        <v>2</v>
      </c>
      <c r="E19" s="122"/>
      <c r="F19" s="80">
        <v>0</v>
      </c>
      <c r="G19" s="76" t="s">
        <v>40</v>
      </c>
      <c r="H19" s="64">
        <f t="shared" ref="H19:H29" si="0">SUM(I19:L19)</f>
        <v>0</v>
      </c>
      <c r="I19" s="64"/>
      <c r="J19" s="64"/>
      <c r="K19" s="79"/>
      <c r="L19" s="81"/>
      <c r="M19" s="66">
        <v>45658</v>
      </c>
      <c r="N19" s="66">
        <v>46022</v>
      </c>
      <c r="O19" s="126"/>
      <c r="P19" s="126"/>
      <c r="Q19" s="127"/>
      <c r="S19" s="5"/>
      <c r="T19" s="48"/>
      <c r="V19" s="4"/>
      <c r="X19" s="22"/>
      <c r="Y19" s="6"/>
      <c r="Z19" s="20"/>
    </row>
    <row r="20" spans="2:249" ht="17.25" customHeight="1">
      <c r="B20" s="122"/>
      <c r="C20" s="136" t="s">
        <v>141</v>
      </c>
      <c r="D20" s="63" t="s">
        <v>3</v>
      </c>
      <c r="E20" s="122" t="s">
        <v>31</v>
      </c>
      <c r="F20" s="80">
        <v>12</v>
      </c>
      <c r="G20" s="76" t="s">
        <v>3</v>
      </c>
      <c r="H20" s="64">
        <f t="shared" si="0"/>
        <v>0</v>
      </c>
      <c r="I20" s="64"/>
      <c r="J20" s="64"/>
      <c r="K20" s="79"/>
      <c r="L20" s="64"/>
      <c r="M20" s="66">
        <v>45658</v>
      </c>
      <c r="N20" s="66">
        <v>46022</v>
      </c>
      <c r="O20" s="126">
        <f>+F21/F20</f>
        <v>0</v>
      </c>
      <c r="P20" s="126" t="e">
        <f>+H21/H20</f>
        <v>#DIV/0!</v>
      </c>
      <c r="Q20" s="127" t="e">
        <f t="shared" ref="Q20" si="1">+(O20*O20)/P20</f>
        <v>#DIV/0!</v>
      </c>
      <c r="V20" s="21"/>
      <c r="X20" s="22"/>
      <c r="Y20" s="6"/>
      <c r="Z20" s="20"/>
    </row>
    <row r="21" spans="2:249" ht="18.75" customHeight="1">
      <c r="B21" s="122"/>
      <c r="C21" s="136"/>
      <c r="D21" s="63" t="s">
        <v>2</v>
      </c>
      <c r="E21" s="122"/>
      <c r="F21" s="80">
        <v>0</v>
      </c>
      <c r="G21" s="76" t="s">
        <v>40</v>
      </c>
      <c r="H21" s="64">
        <f t="shared" si="0"/>
        <v>0</v>
      </c>
      <c r="I21" s="79"/>
      <c r="J21" s="76"/>
      <c r="K21" s="79"/>
      <c r="L21" s="76"/>
      <c r="M21" s="66">
        <v>45658</v>
      </c>
      <c r="N21" s="66">
        <v>46022</v>
      </c>
      <c r="O21" s="126"/>
      <c r="P21" s="126"/>
      <c r="Q21" s="127"/>
      <c r="V21" s="21"/>
      <c r="X21" s="22"/>
      <c r="Y21" s="6"/>
      <c r="Z21" s="20"/>
    </row>
    <row r="22" spans="2:249" ht="39.75" customHeight="1">
      <c r="B22" s="122" t="s">
        <v>50</v>
      </c>
      <c r="C22" s="136" t="s">
        <v>142</v>
      </c>
      <c r="D22" s="63" t="s">
        <v>3</v>
      </c>
      <c r="E22" s="122" t="s">
        <v>31</v>
      </c>
      <c r="F22" s="80">
        <v>1</v>
      </c>
      <c r="G22" s="76" t="s">
        <v>3</v>
      </c>
      <c r="H22" s="64">
        <f t="shared" si="0"/>
        <v>258000000</v>
      </c>
      <c r="I22" s="65">
        <v>210000000</v>
      </c>
      <c r="J22" s="68">
        <v>48000000</v>
      </c>
      <c r="K22" s="79"/>
      <c r="L22" s="64"/>
      <c r="M22" s="66">
        <v>45658</v>
      </c>
      <c r="N22" s="66">
        <v>46022</v>
      </c>
      <c r="O22" s="126">
        <f>+F23/F22</f>
        <v>0</v>
      </c>
      <c r="P22" s="126">
        <f>+H23/H22</f>
        <v>0</v>
      </c>
      <c r="Q22" s="127" t="e">
        <f t="shared" ref="Q22" si="2">+(O22*O22)/P22</f>
        <v>#DIV/0!</v>
      </c>
      <c r="V22" s="21"/>
    </row>
    <row r="23" spans="2:249" ht="46.5" customHeight="1">
      <c r="B23" s="122"/>
      <c r="C23" s="136"/>
      <c r="D23" s="63" t="s">
        <v>2</v>
      </c>
      <c r="E23" s="122"/>
      <c r="F23" s="85">
        <v>0</v>
      </c>
      <c r="G23" s="76" t="s">
        <v>40</v>
      </c>
      <c r="H23" s="64">
        <f t="shared" si="0"/>
        <v>0</v>
      </c>
      <c r="I23" s="65"/>
      <c r="J23" s="68"/>
      <c r="K23" s="79"/>
      <c r="L23" s="76"/>
      <c r="M23" s="66">
        <v>45658</v>
      </c>
      <c r="N23" s="66">
        <v>46022</v>
      </c>
      <c r="O23" s="126"/>
      <c r="P23" s="126"/>
      <c r="Q23" s="127"/>
      <c r="Z23" s="20"/>
    </row>
    <row r="24" spans="2:249" ht="40.5" customHeight="1">
      <c r="B24" s="122"/>
      <c r="C24" s="136" t="s">
        <v>143</v>
      </c>
      <c r="D24" s="63" t="s">
        <v>3</v>
      </c>
      <c r="E24" s="122" t="s">
        <v>31</v>
      </c>
      <c r="F24" s="80">
        <v>230000</v>
      </c>
      <c r="G24" s="76" t="s">
        <v>3</v>
      </c>
      <c r="H24" s="64">
        <f t="shared" si="0"/>
        <v>171500000</v>
      </c>
      <c r="I24" s="65">
        <v>143500000</v>
      </c>
      <c r="J24" s="68">
        <v>28000000</v>
      </c>
      <c r="K24" s="79"/>
      <c r="L24" s="64"/>
      <c r="M24" s="66">
        <v>45658</v>
      </c>
      <c r="N24" s="66">
        <v>46022</v>
      </c>
      <c r="O24" s="126">
        <f>+F25/F24</f>
        <v>0</v>
      </c>
      <c r="P24" s="126">
        <f>+H25/H24</f>
        <v>0</v>
      </c>
      <c r="Q24" s="127" t="e">
        <f t="shared" ref="Q24" si="3">+(O24*O24)/P24</f>
        <v>#DIV/0!</v>
      </c>
    </row>
    <row r="25" spans="2:249" ht="39.75" customHeight="1">
      <c r="B25" s="122"/>
      <c r="C25" s="136"/>
      <c r="D25" s="63" t="s">
        <v>2</v>
      </c>
      <c r="E25" s="122"/>
      <c r="F25" s="80">
        <v>0</v>
      </c>
      <c r="G25" s="76" t="s">
        <v>40</v>
      </c>
      <c r="H25" s="64">
        <f t="shared" si="0"/>
        <v>0</v>
      </c>
      <c r="I25" s="65"/>
      <c r="J25" s="68"/>
      <c r="K25" s="79"/>
      <c r="L25" s="76"/>
      <c r="M25" s="66">
        <v>45658</v>
      </c>
      <c r="N25" s="66">
        <v>46022</v>
      </c>
      <c r="O25" s="126"/>
      <c r="P25" s="126"/>
      <c r="Q25" s="127"/>
    </row>
    <row r="26" spans="2:249" ht="18" customHeight="1">
      <c r="B26" s="122" t="s">
        <v>51</v>
      </c>
      <c r="C26" s="136" t="s">
        <v>189</v>
      </c>
      <c r="D26" s="63" t="s">
        <v>3</v>
      </c>
      <c r="E26" s="122" t="s">
        <v>31</v>
      </c>
      <c r="F26" s="80">
        <v>1</v>
      </c>
      <c r="G26" s="76" t="s">
        <v>3</v>
      </c>
      <c r="H26" s="64">
        <f t="shared" si="0"/>
        <v>9508500000</v>
      </c>
      <c r="I26" s="65">
        <v>9508500000</v>
      </c>
      <c r="J26" s="68"/>
      <c r="K26" s="79"/>
      <c r="L26" s="64"/>
      <c r="M26" s="66">
        <v>45658</v>
      </c>
      <c r="N26" s="66">
        <v>46022</v>
      </c>
      <c r="O26" s="126">
        <f>+F29/F28</f>
        <v>0</v>
      </c>
      <c r="P26" s="126">
        <f>+H27/H26</f>
        <v>0</v>
      </c>
      <c r="Q26" s="127" t="e">
        <f t="shared" ref="Q26" si="4">+(O26*O26)/P26</f>
        <v>#DIV/0!</v>
      </c>
    </row>
    <row r="27" spans="2:249" ht="37.5" customHeight="1">
      <c r="B27" s="122"/>
      <c r="C27" s="136"/>
      <c r="D27" s="63" t="s">
        <v>2</v>
      </c>
      <c r="E27" s="122"/>
      <c r="F27" s="85">
        <v>0</v>
      </c>
      <c r="G27" s="76" t="s">
        <v>40</v>
      </c>
      <c r="H27" s="64">
        <f t="shared" si="0"/>
        <v>0</v>
      </c>
      <c r="I27" s="90"/>
      <c r="J27" s="76"/>
      <c r="K27" s="79"/>
      <c r="L27" s="76"/>
      <c r="M27" s="66">
        <v>45658</v>
      </c>
      <c r="N27" s="66">
        <v>46022</v>
      </c>
      <c r="O27" s="126"/>
      <c r="P27" s="126"/>
      <c r="Q27" s="127"/>
    </row>
    <row r="28" spans="2:249" ht="18" customHeight="1">
      <c r="B28" s="122"/>
      <c r="C28" s="136" t="s">
        <v>190</v>
      </c>
      <c r="D28" s="63" t="s">
        <v>3</v>
      </c>
      <c r="E28" s="122" t="s">
        <v>31</v>
      </c>
      <c r="F28" s="80">
        <v>1</v>
      </c>
      <c r="G28" s="76" t="s">
        <v>3</v>
      </c>
      <c r="H28" s="64">
        <f t="shared" si="0"/>
        <v>10306123900</v>
      </c>
      <c r="I28" s="90"/>
      <c r="J28" s="79"/>
      <c r="K28" s="79"/>
      <c r="L28" s="74">
        <v>10306123900</v>
      </c>
      <c r="M28" s="66">
        <v>45658</v>
      </c>
      <c r="N28" s="66">
        <v>46022</v>
      </c>
      <c r="O28" s="126">
        <f>+F27/F26</f>
        <v>0</v>
      </c>
      <c r="P28" s="126">
        <f>+H29/H28</f>
        <v>0</v>
      </c>
      <c r="Q28" s="127" t="e">
        <f t="shared" ref="Q28" si="5">+(O28*O28)/P28</f>
        <v>#DIV/0!</v>
      </c>
    </row>
    <row r="29" spans="2:249" ht="26.25" customHeight="1">
      <c r="B29" s="122"/>
      <c r="C29" s="136"/>
      <c r="D29" s="63" t="s">
        <v>2</v>
      </c>
      <c r="E29" s="122"/>
      <c r="F29" s="85">
        <v>0</v>
      </c>
      <c r="G29" s="76" t="s">
        <v>40</v>
      </c>
      <c r="H29" s="64">
        <f t="shared" si="0"/>
        <v>0</v>
      </c>
      <c r="I29" s="64"/>
      <c r="J29" s="76"/>
      <c r="K29" s="79"/>
      <c r="L29" s="76"/>
      <c r="M29" s="66">
        <v>45658</v>
      </c>
      <c r="N29" s="66">
        <v>46022</v>
      </c>
      <c r="O29" s="126"/>
      <c r="P29" s="126"/>
      <c r="Q29" s="127"/>
    </row>
    <row r="30" spans="2:249">
      <c r="B30" s="128"/>
      <c r="C30" s="129" t="s">
        <v>7</v>
      </c>
      <c r="D30" s="63" t="s">
        <v>3</v>
      </c>
      <c r="E30" s="122"/>
      <c r="F30" s="80"/>
      <c r="G30" s="76" t="s">
        <v>3</v>
      </c>
      <c r="H30" s="75">
        <f>H18+H20+H22+H24+H26+H28</f>
        <v>452748123900</v>
      </c>
      <c r="I30" s="64"/>
      <c r="J30" s="76"/>
      <c r="K30" s="76"/>
      <c r="L30" s="76"/>
      <c r="M30" s="66">
        <v>45658</v>
      </c>
      <c r="N30" s="66">
        <v>46022</v>
      </c>
      <c r="O30" s="126" t="e">
        <f>+F31/F30</f>
        <v>#DIV/0!</v>
      </c>
      <c r="P30" s="126">
        <f>+H31/H30</f>
        <v>0</v>
      </c>
      <c r="Q30" s="127" t="e">
        <f t="shared" ref="Q30" si="6">+(O30*O30)/P30</f>
        <v>#DIV/0!</v>
      </c>
    </row>
    <row r="31" spans="2:249">
      <c r="B31" s="128"/>
      <c r="C31" s="129"/>
      <c r="D31" s="63" t="s">
        <v>2</v>
      </c>
      <c r="E31" s="122"/>
      <c r="F31" s="80"/>
      <c r="G31" s="76" t="s">
        <v>40</v>
      </c>
      <c r="H31" s="79">
        <f>H19+H21+H23+H25+H27+H29</f>
        <v>0</v>
      </c>
      <c r="I31" s="76"/>
      <c r="J31" s="76"/>
      <c r="K31" s="79"/>
      <c r="L31" s="76"/>
      <c r="M31" s="66">
        <v>45658</v>
      </c>
      <c r="N31" s="66">
        <v>46022</v>
      </c>
      <c r="O31" s="126"/>
      <c r="P31" s="126"/>
      <c r="Q31" s="127"/>
    </row>
    <row r="32" spans="2:249">
      <c r="D32" s="19"/>
      <c r="H32" s="18"/>
      <c r="I32" s="15"/>
      <c r="J32" s="17"/>
      <c r="K32" s="17"/>
      <c r="L32" s="17"/>
      <c r="M32" s="16"/>
      <c r="N32" s="16"/>
      <c r="O32" s="15"/>
      <c r="P32" s="13"/>
      <c r="Q32" s="14"/>
    </row>
    <row r="33" spans="2:51" ht="15.75">
      <c r="B33" s="130" t="s">
        <v>42</v>
      </c>
      <c r="C33" s="130"/>
      <c r="D33" s="132" t="s">
        <v>6</v>
      </c>
      <c r="E33" s="132"/>
      <c r="F33" s="132"/>
      <c r="G33" s="132"/>
      <c r="H33" s="132"/>
      <c r="I33" s="132"/>
      <c r="J33" s="54" t="s">
        <v>43</v>
      </c>
      <c r="K33" s="132" t="s">
        <v>44</v>
      </c>
      <c r="L33" s="132"/>
      <c r="M33" s="133" t="s">
        <v>5</v>
      </c>
      <c r="N33" s="134"/>
      <c r="O33" s="134"/>
      <c r="P33" s="134"/>
      <c r="Q33" s="134"/>
    </row>
    <row r="34" spans="2:51" ht="26.25" customHeight="1">
      <c r="B34" s="101" t="s">
        <v>91</v>
      </c>
      <c r="C34" s="103"/>
      <c r="D34" s="114" t="s">
        <v>95</v>
      </c>
      <c r="E34" s="115"/>
      <c r="F34" s="115"/>
      <c r="G34" s="115"/>
      <c r="H34" s="115"/>
      <c r="I34" s="116"/>
      <c r="J34" s="120" t="s">
        <v>66</v>
      </c>
      <c r="K34" s="12" t="s">
        <v>3</v>
      </c>
      <c r="L34" s="57">
        <v>0</v>
      </c>
      <c r="M34" s="123" t="s">
        <v>147</v>
      </c>
      <c r="N34" s="123"/>
      <c r="O34" s="123"/>
      <c r="P34" s="123"/>
      <c r="Q34" s="123"/>
    </row>
    <row r="35" spans="2:51" ht="18" customHeight="1">
      <c r="B35" s="104"/>
      <c r="C35" s="106"/>
      <c r="D35" s="117"/>
      <c r="E35" s="118"/>
      <c r="F35" s="118"/>
      <c r="G35" s="118"/>
      <c r="H35" s="118"/>
      <c r="I35" s="119"/>
      <c r="J35" s="120"/>
      <c r="K35" s="12" t="s">
        <v>2</v>
      </c>
      <c r="L35" s="57">
        <v>0</v>
      </c>
      <c r="M35" s="124" t="s">
        <v>0</v>
      </c>
      <c r="N35" s="124"/>
      <c r="O35" s="124"/>
      <c r="P35" s="124"/>
      <c r="Q35" s="124"/>
    </row>
    <row r="36" spans="2:51" ht="18.75" customHeight="1">
      <c r="B36" s="110" t="s">
        <v>92</v>
      </c>
      <c r="C36" s="111"/>
      <c r="D36" s="114" t="s">
        <v>94</v>
      </c>
      <c r="E36" s="115"/>
      <c r="F36" s="115"/>
      <c r="G36" s="115"/>
      <c r="H36" s="115"/>
      <c r="I36" s="116"/>
      <c r="J36" s="120" t="s">
        <v>66</v>
      </c>
      <c r="K36" s="12" t="s">
        <v>3</v>
      </c>
      <c r="L36" s="57">
        <v>0</v>
      </c>
      <c r="M36" s="107" t="s">
        <v>149</v>
      </c>
      <c r="N36" s="107"/>
      <c r="O36" s="107"/>
      <c r="P36" s="107"/>
      <c r="Q36" s="107"/>
    </row>
    <row r="37" spans="2:51" ht="14.25" customHeight="1">
      <c r="B37" s="112"/>
      <c r="C37" s="113"/>
      <c r="D37" s="117"/>
      <c r="E37" s="118"/>
      <c r="F37" s="118"/>
      <c r="G37" s="118"/>
      <c r="H37" s="118"/>
      <c r="I37" s="119"/>
      <c r="J37" s="120"/>
      <c r="K37" s="12" t="s">
        <v>2</v>
      </c>
      <c r="L37" s="57">
        <v>0</v>
      </c>
      <c r="M37" s="108" t="s">
        <v>4</v>
      </c>
      <c r="N37" s="108"/>
      <c r="O37" s="108"/>
      <c r="P37" s="108"/>
      <c r="Q37" s="108"/>
    </row>
    <row r="38" spans="2:51" ht="16.5">
      <c r="B38" s="110" t="s">
        <v>92</v>
      </c>
      <c r="C38" s="111"/>
      <c r="D38" s="114" t="s">
        <v>93</v>
      </c>
      <c r="E38" s="115"/>
      <c r="F38" s="115"/>
      <c r="G38" s="115"/>
      <c r="H38" s="115"/>
      <c r="I38" s="116"/>
      <c r="J38" s="211" t="s">
        <v>31</v>
      </c>
      <c r="K38" s="12" t="s">
        <v>3</v>
      </c>
      <c r="L38" s="57">
        <v>0</v>
      </c>
      <c r="M38" s="109" t="s">
        <v>150</v>
      </c>
      <c r="N38" s="109"/>
      <c r="O38" s="109"/>
      <c r="P38" s="109"/>
      <c r="Q38" s="109"/>
    </row>
    <row r="39" spans="2:51" ht="15.75">
      <c r="B39" s="112"/>
      <c r="C39" s="113"/>
      <c r="D39" s="117"/>
      <c r="E39" s="118"/>
      <c r="F39" s="118"/>
      <c r="G39" s="118"/>
      <c r="H39" s="118"/>
      <c r="I39" s="119"/>
      <c r="J39" s="211"/>
      <c r="K39" s="12" t="s">
        <v>2</v>
      </c>
      <c r="L39" s="58">
        <v>0</v>
      </c>
      <c r="M39" s="108" t="s">
        <v>4</v>
      </c>
      <c r="N39" s="108"/>
      <c r="O39" s="108"/>
      <c r="P39" s="108"/>
      <c r="Q39" s="108"/>
    </row>
    <row r="40" spans="2:51" ht="15" customHeight="1">
      <c r="B40" s="101" t="s">
        <v>191</v>
      </c>
      <c r="C40" s="102"/>
      <c r="D40" s="102"/>
      <c r="E40" s="102"/>
      <c r="F40" s="102"/>
      <c r="G40" s="102"/>
      <c r="H40" s="102"/>
      <c r="I40" s="102"/>
      <c r="J40" s="102"/>
      <c r="K40" s="102"/>
      <c r="L40" s="103"/>
      <c r="M40" s="210"/>
      <c r="N40" s="210"/>
      <c r="O40" s="210"/>
      <c r="P40" s="210"/>
      <c r="Q40" s="210"/>
    </row>
    <row r="41" spans="2:51" ht="29.25" customHeight="1">
      <c r="B41" s="104"/>
      <c r="C41" s="105"/>
      <c r="D41" s="105"/>
      <c r="E41" s="105"/>
      <c r="F41" s="105"/>
      <c r="G41" s="105"/>
      <c r="H41" s="105"/>
      <c r="I41" s="105"/>
      <c r="J41" s="105"/>
      <c r="K41" s="105"/>
      <c r="L41" s="106"/>
      <c r="M41" s="210"/>
      <c r="N41" s="210"/>
      <c r="O41" s="210"/>
      <c r="P41" s="210"/>
      <c r="Q41" s="210"/>
    </row>
    <row r="42" spans="2:51">
      <c r="M42" s="11"/>
      <c r="N42" s="11"/>
    </row>
    <row r="43" spans="2:51" ht="15.75">
      <c r="R43"/>
      <c r="S43"/>
      <c r="T43"/>
      <c r="U43"/>
      <c r="V43"/>
      <c r="W43"/>
      <c r="X43"/>
      <c r="Y43"/>
      <c r="Z43"/>
      <c r="AA43"/>
      <c r="AB43"/>
      <c r="AC43"/>
      <c r="AD43"/>
      <c r="AE43"/>
      <c r="AF43"/>
      <c r="AG43"/>
      <c r="AH43"/>
      <c r="AI43"/>
      <c r="AJ43"/>
      <c r="AK43"/>
      <c r="AL43"/>
      <c r="AM43"/>
      <c r="AN43"/>
      <c r="AO43"/>
      <c r="AP43"/>
      <c r="AQ43"/>
      <c r="AR43"/>
      <c r="AS43"/>
      <c r="AT43"/>
      <c r="AU43"/>
      <c r="AV43"/>
      <c r="AW43"/>
      <c r="AX43"/>
      <c r="AY43"/>
    </row>
    <row r="44" spans="2:51" ht="15.75">
      <c r="R44"/>
      <c r="S44"/>
      <c r="T44"/>
      <c r="U44"/>
      <c r="V44"/>
      <c r="W44"/>
      <c r="X44"/>
      <c r="Y44"/>
      <c r="Z44"/>
      <c r="AA44"/>
      <c r="AB44"/>
      <c r="AC44"/>
      <c r="AD44"/>
      <c r="AE44"/>
      <c r="AF44"/>
      <c r="AG44"/>
      <c r="AH44"/>
      <c r="AI44"/>
      <c r="AJ44"/>
      <c r="AK44"/>
      <c r="AL44"/>
      <c r="AM44"/>
      <c r="AN44"/>
      <c r="AO44"/>
      <c r="AP44"/>
      <c r="AQ44"/>
      <c r="AR44"/>
      <c r="AS44"/>
      <c r="AT44"/>
      <c r="AU44"/>
      <c r="AV44"/>
      <c r="AW44"/>
      <c r="AX44"/>
      <c r="AY44"/>
    </row>
    <row r="45" spans="2:51" ht="15.75">
      <c r="R45"/>
      <c r="S45"/>
      <c r="T45"/>
      <c r="U45"/>
      <c r="V45"/>
      <c r="W45"/>
      <c r="X45"/>
      <c r="Y45"/>
      <c r="Z45"/>
      <c r="AA45"/>
      <c r="AB45"/>
      <c r="AC45"/>
      <c r="AD45"/>
      <c r="AE45"/>
      <c r="AF45"/>
      <c r="AG45"/>
      <c r="AH45"/>
      <c r="AI45"/>
      <c r="AJ45"/>
      <c r="AK45"/>
      <c r="AL45"/>
      <c r="AM45"/>
      <c r="AN45"/>
      <c r="AO45"/>
      <c r="AP45"/>
      <c r="AQ45"/>
      <c r="AR45"/>
      <c r="AS45"/>
      <c r="AT45"/>
      <c r="AU45"/>
      <c r="AV45"/>
      <c r="AW45"/>
      <c r="AX45"/>
      <c r="AY45"/>
    </row>
    <row r="46" spans="2:51" ht="15.75">
      <c r="R46"/>
      <c r="S46"/>
      <c r="T46"/>
      <c r="U46"/>
      <c r="V46"/>
      <c r="W46"/>
      <c r="X46"/>
      <c r="Y46"/>
      <c r="Z46"/>
      <c r="AA46"/>
      <c r="AB46"/>
      <c r="AC46"/>
      <c r="AD46"/>
      <c r="AE46"/>
      <c r="AF46"/>
      <c r="AG46"/>
      <c r="AH46"/>
      <c r="AI46"/>
      <c r="AJ46"/>
      <c r="AK46"/>
      <c r="AL46"/>
      <c r="AM46"/>
      <c r="AN46"/>
      <c r="AO46"/>
      <c r="AP46"/>
      <c r="AQ46"/>
      <c r="AR46"/>
      <c r="AS46"/>
      <c r="AT46"/>
      <c r="AU46"/>
      <c r="AV46"/>
      <c r="AW46"/>
      <c r="AX46"/>
      <c r="AY46"/>
    </row>
    <row r="47" spans="2:51" ht="15.75">
      <c r="R47"/>
      <c r="S47"/>
      <c r="T47"/>
      <c r="U47"/>
      <c r="V47"/>
      <c r="W47"/>
      <c r="X47"/>
      <c r="Y47"/>
      <c r="Z47"/>
      <c r="AA47"/>
      <c r="AB47"/>
      <c r="AC47"/>
      <c r="AD47"/>
      <c r="AE47"/>
      <c r="AF47"/>
      <c r="AG47"/>
      <c r="AH47"/>
      <c r="AI47"/>
      <c r="AJ47"/>
      <c r="AK47"/>
      <c r="AL47"/>
      <c r="AM47"/>
      <c r="AN47"/>
      <c r="AO47"/>
      <c r="AP47"/>
      <c r="AQ47"/>
      <c r="AR47"/>
      <c r="AS47"/>
      <c r="AT47"/>
      <c r="AU47"/>
      <c r="AV47"/>
      <c r="AW47"/>
      <c r="AX47"/>
      <c r="AY47"/>
    </row>
    <row r="48" spans="2:51" ht="15.75">
      <c r="R48"/>
      <c r="S48"/>
      <c r="T48"/>
      <c r="U48"/>
      <c r="V48"/>
      <c r="W48"/>
      <c r="X48"/>
      <c r="Y48"/>
      <c r="Z48"/>
      <c r="AA48"/>
      <c r="AB48"/>
      <c r="AC48"/>
      <c r="AD48"/>
      <c r="AE48"/>
      <c r="AF48"/>
      <c r="AG48"/>
      <c r="AH48"/>
      <c r="AI48"/>
      <c r="AJ48"/>
      <c r="AK48"/>
      <c r="AL48"/>
      <c r="AM48"/>
      <c r="AN48"/>
      <c r="AO48"/>
      <c r="AP48"/>
      <c r="AQ48"/>
      <c r="AR48"/>
      <c r="AS48"/>
      <c r="AT48"/>
      <c r="AU48"/>
      <c r="AV48"/>
      <c r="AW48"/>
      <c r="AX48"/>
      <c r="AY48"/>
    </row>
    <row r="49" spans="18:51" ht="15.75">
      <c r="R49"/>
      <c r="S49"/>
      <c r="T49"/>
      <c r="U49"/>
      <c r="V49"/>
      <c r="W49"/>
      <c r="X49"/>
      <c r="Y49"/>
      <c r="Z49"/>
      <c r="AA49"/>
      <c r="AB49"/>
      <c r="AC49"/>
      <c r="AD49"/>
      <c r="AE49"/>
      <c r="AF49"/>
      <c r="AG49"/>
      <c r="AH49"/>
      <c r="AI49"/>
      <c r="AJ49"/>
      <c r="AK49"/>
      <c r="AL49"/>
      <c r="AM49"/>
      <c r="AN49"/>
      <c r="AO49"/>
      <c r="AP49"/>
      <c r="AQ49"/>
      <c r="AR49"/>
      <c r="AS49"/>
      <c r="AT49"/>
      <c r="AU49"/>
      <c r="AV49"/>
      <c r="AW49"/>
      <c r="AX49"/>
      <c r="AY49"/>
    </row>
    <row r="50" spans="18:51" ht="15.75">
      <c r="R50"/>
      <c r="S50"/>
      <c r="T50"/>
      <c r="U50"/>
      <c r="V50"/>
      <c r="W50"/>
      <c r="X50"/>
      <c r="Y50"/>
      <c r="Z50"/>
      <c r="AA50"/>
      <c r="AB50"/>
      <c r="AC50"/>
      <c r="AD50"/>
      <c r="AE50"/>
      <c r="AF50"/>
      <c r="AG50"/>
      <c r="AH50"/>
      <c r="AI50"/>
      <c r="AJ50"/>
      <c r="AK50"/>
      <c r="AL50"/>
      <c r="AM50"/>
      <c r="AN50"/>
      <c r="AO50"/>
      <c r="AP50"/>
      <c r="AQ50"/>
      <c r="AR50"/>
      <c r="AS50"/>
      <c r="AT50"/>
      <c r="AU50"/>
      <c r="AV50"/>
      <c r="AW50"/>
      <c r="AX50"/>
      <c r="AY50"/>
    </row>
    <row r="51" spans="18:51" ht="15.75">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18:51" ht="15.75">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18:51" ht="15.75">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18:51" ht="15.75">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18:51" ht="15.75">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18:51" ht="15.75">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18:51" ht="15.75">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18:51" ht="15.75">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18:51" ht="15.75">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18:51" ht="15.75">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18:51" ht="15.75">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18:51" ht="15.75">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18:51" ht="15.75">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18:51" ht="15.75">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18:51" ht="15.75">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18:51" ht="15.75">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18:51" ht="15.75">
      <c r="R67"/>
      <c r="S67"/>
      <c r="T67"/>
      <c r="U67"/>
      <c r="V67"/>
      <c r="W67"/>
      <c r="X67"/>
      <c r="Y67"/>
      <c r="Z67"/>
      <c r="AA67"/>
      <c r="AB67"/>
      <c r="AC67"/>
      <c r="AD67"/>
      <c r="AE67"/>
      <c r="AF67"/>
      <c r="AG67"/>
      <c r="AH67"/>
      <c r="AI67"/>
      <c r="AJ67"/>
      <c r="AK67"/>
      <c r="AL67"/>
      <c r="AM67"/>
      <c r="AN67"/>
      <c r="AO67"/>
      <c r="AP67"/>
      <c r="AQ67"/>
      <c r="AR67"/>
      <c r="AS67"/>
      <c r="AT67"/>
      <c r="AU67"/>
      <c r="AV67"/>
      <c r="AW67"/>
      <c r="AX67"/>
      <c r="AY67"/>
    </row>
    <row r="68" spans="18:51" ht="15.75">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18:51" ht="15.75">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18:51" ht="15.75">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18:51" ht="15.75">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18:51" ht="15.75">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18:51" ht="15.75">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18:51" ht="15.75">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18:51" ht="15.75">
      <c r="R75"/>
      <c r="S75"/>
      <c r="T75"/>
      <c r="U75"/>
      <c r="V75"/>
      <c r="W75"/>
      <c r="X75"/>
      <c r="Y75"/>
      <c r="Z75"/>
      <c r="AA75"/>
      <c r="AB75"/>
      <c r="AC75"/>
      <c r="AD75"/>
      <c r="AE75"/>
      <c r="AF75"/>
      <c r="AG75"/>
      <c r="AH75"/>
      <c r="AI75"/>
      <c r="AJ75"/>
      <c r="AK75"/>
      <c r="AL75"/>
      <c r="AM75"/>
      <c r="AN75"/>
      <c r="AO75"/>
      <c r="AP75"/>
      <c r="AQ75"/>
      <c r="AR75"/>
      <c r="AS75"/>
      <c r="AT75"/>
      <c r="AU75"/>
      <c r="AV75"/>
      <c r="AW75"/>
      <c r="AX75"/>
      <c r="AY75"/>
    </row>
  </sheetData>
  <autoFilter ref="A17:IO31"/>
  <mergeCells count="106">
    <mergeCell ref="B2:C5"/>
    <mergeCell ref="D2:K3"/>
    <mergeCell ref="L2:O2"/>
    <mergeCell ref="P2:Q5"/>
    <mergeCell ref="L3:O3"/>
    <mergeCell ref="D4:K5"/>
    <mergeCell ref="L4:O4"/>
    <mergeCell ref="L5:O5"/>
    <mergeCell ref="S9:V9"/>
    <mergeCell ref="B10:C10"/>
    <mergeCell ref="D10:I10"/>
    <mergeCell ref="N10:P10"/>
    <mergeCell ref="B11:C11"/>
    <mergeCell ref="D11:I11"/>
    <mergeCell ref="N11:P11"/>
    <mergeCell ref="T11:U11"/>
    <mergeCell ref="C6:Q6"/>
    <mergeCell ref="D7:Q7"/>
    <mergeCell ref="D8:Q8"/>
    <mergeCell ref="B9:C9"/>
    <mergeCell ref="D9:I9"/>
    <mergeCell ref="J9:L14"/>
    <mergeCell ref="M9:Q9"/>
    <mergeCell ref="B12:C12"/>
    <mergeCell ref="D12:I12"/>
    <mergeCell ref="N12:P12"/>
    <mergeCell ref="B15:B17"/>
    <mergeCell ref="C15:C17"/>
    <mergeCell ref="D15:D17"/>
    <mergeCell ref="E15:E17"/>
    <mergeCell ref="F15:F17"/>
    <mergeCell ref="G15:G17"/>
    <mergeCell ref="T12:U12"/>
    <mergeCell ref="B13:C13"/>
    <mergeCell ref="D13:I13"/>
    <mergeCell ref="N13:P13"/>
    <mergeCell ref="T13:U13"/>
    <mergeCell ref="N14:P14"/>
    <mergeCell ref="H15:H17"/>
    <mergeCell ref="I15:L16"/>
    <mergeCell ref="M15:N16"/>
    <mergeCell ref="O15:Q15"/>
    <mergeCell ref="O16:O17"/>
    <mergeCell ref="P16:P17"/>
    <mergeCell ref="Q16:Q17"/>
    <mergeCell ref="B14:I14"/>
    <mergeCell ref="C20:C21"/>
    <mergeCell ref="E20:E21"/>
    <mergeCell ref="O20:O21"/>
    <mergeCell ref="P20:P21"/>
    <mergeCell ref="Q20:Q21"/>
    <mergeCell ref="B18:B21"/>
    <mergeCell ref="C18:C19"/>
    <mergeCell ref="E18:E19"/>
    <mergeCell ref="O18:O19"/>
    <mergeCell ref="P18:P19"/>
    <mergeCell ref="Q18:Q19"/>
    <mergeCell ref="Q24:Q25"/>
    <mergeCell ref="B26:B29"/>
    <mergeCell ref="C28:C29"/>
    <mergeCell ref="E28:E29"/>
    <mergeCell ref="O26:O27"/>
    <mergeCell ref="P26:P27"/>
    <mergeCell ref="Q26:Q27"/>
    <mergeCell ref="C26:C27"/>
    <mergeCell ref="E26:E27"/>
    <mergeCell ref="O28:O29"/>
    <mergeCell ref="B22:B25"/>
    <mergeCell ref="C22:C23"/>
    <mergeCell ref="E22:E23"/>
    <mergeCell ref="O22:O23"/>
    <mergeCell ref="P22:P23"/>
    <mergeCell ref="Q22:Q23"/>
    <mergeCell ref="C24:C25"/>
    <mergeCell ref="E24:E25"/>
    <mergeCell ref="O24:O25"/>
    <mergeCell ref="P24:P25"/>
    <mergeCell ref="B33:C33"/>
    <mergeCell ref="D33:I33"/>
    <mergeCell ref="K33:L33"/>
    <mergeCell ref="M33:Q33"/>
    <mergeCell ref="B34:C35"/>
    <mergeCell ref="D34:I35"/>
    <mergeCell ref="J34:J35"/>
    <mergeCell ref="P28:P29"/>
    <mergeCell ref="Q28:Q29"/>
    <mergeCell ref="B30:B31"/>
    <mergeCell ref="C30:C31"/>
    <mergeCell ref="E30:E31"/>
    <mergeCell ref="O30:O31"/>
    <mergeCell ref="P30:P31"/>
    <mergeCell ref="Q30:Q31"/>
    <mergeCell ref="M34:Q34"/>
    <mergeCell ref="M35:Q35"/>
    <mergeCell ref="B40:L41"/>
    <mergeCell ref="M40:Q41"/>
    <mergeCell ref="B36:C37"/>
    <mergeCell ref="D36:I37"/>
    <mergeCell ref="J36:J37"/>
    <mergeCell ref="B38:C39"/>
    <mergeCell ref="D38:I39"/>
    <mergeCell ref="J38:J39"/>
    <mergeCell ref="M36:Q36"/>
    <mergeCell ref="M37:Q37"/>
    <mergeCell ref="M38:Q38"/>
    <mergeCell ref="M39:Q3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P157"/>
  <sheetViews>
    <sheetView topLeftCell="A12" zoomScale="70" zoomScaleNormal="70" workbookViewId="0">
      <pane ySplit="6" topLeftCell="A18" activePane="bottomLeft" state="frozen"/>
      <selection activeCell="A12" sqref="A12"/>
      <selection pane="bottomLeft" activeCell="B128" sqref="B128"/>
    </sheetView>
  </sheetViews>
  <sheetFormatPr baseColWidth="10" defaultColWidth="12.5703125" defaultRowHeight="15"/>
  <cols>
    <col min="1" max="1" width="6.7109375" style="1" customWidth="1"/>
    <col min="2" max="2" width="46.140625" style="1" customWidth="1"/>
    <col min="3" max="3" width="54.140625" style="1" customWidth="1"/>
    <col min="4" max="4" width="8.85546875" style="1" bestFit="1" customWidth="1"/>
    <col min="5" max="5" width="14" style="1" customWidth="1"/>
    <col min="6" max="6" width="13.28515625" style="1" bestFit="1" customWidth="1"/>
    <col min="7" max="7" width="15.5703125" style="1" bestFit="1" customWidth="1"/>
    <col min="8" max="8" width="22.85546875" style="1" customWidth="1"/>
    <col min="9" max="9" width="21.140625" style="1" customWidth="1"/>
    <col min="10" max="10" width="21.42578125" style="3" bestFit="1" customWidth="1"/>
    <col min="11" max="11" width="13.28515625" style="1" customWidth="1"/>
    <col min="12" max="12" width="15.42578125" style="1" bestFit="1" customWidth="1"/>
    <col min="13" max="13" width="15" style="2" bestFit="1" customWidth="1"/>
    <col min="14" max="14" width="23" style="2" bestFit="1" customWidth="1"/>
    <col min="15" max="15" width="11" style="1" customWidth="1"/>
    <col min="16" max="16" width="14" style="1" customWidth="1"/>
    <col min="17" max="17" width="14.28515625" style="1" customWidth="1"/>
    <col min="18" max="18" width="16.42578125" style="1" customWidth="1"/>
    <col min="19" max="19" width="14.42578125" style="1" customWidth="1"/>
    <col min="20" max="20" width="18.5703125" style="1" customWidth="1"/>
    <col min="21" max="21" width="33.85546875" style="1" customWidth="1"/>
    <col min="22" max="22" width="12.5703125" style="1" hidden="1" customWidth="1"/>
    <col min="23" max="23" width="24.28515625" style="1" customWidth="1"/>
    <col min="24" max="24" width="22.5703125" style="1" customWidth="1"/>
    <col min="25" max="26" width="12.5703125" style="1"/>
    <col min="27" max="27" width="16.85546875" style="1" customWidth="1"/>
    <col min="28" max="28" width="12.5703125" style="1"/>
    <col min="29" max="29" width="30.140625" style="1" customWidth="1"/>
    <col min="30" max="30" width="15.42578125" style="1" customWidth="1"/>
    <col min="31" max="31" width="15.85546875" style="1" customWidth="1"/>
    <col min="32" max="32" width="24.42578125" style="1" customWidth="1"/>
    <col min="33" max="33" width="17.140625" style="1" customWidth="1"/>
    <col min="34" max="16384" width="12.5703125" style="1"/>
  </cols>
  <sheetData>
    <row r="2" spans="2:250" s="25" customFormat="1" ht="20.25">
      <c r="B2" s="189"/>
      <c r="C2" s="189"/>
      <c r="D2" s="224" t="s">
        <v>26</v>
      </c>
      <c r="E2" s="224"/>
      <c r="F2" s="224"/>
      <c r="G2" s="224"/>
      <c r="H2" s="224"/>
      <c r="I2" s="224"/>
      <c r="J2" s="224"/>
      <c r="K2" s="224"/>
      <c r="L2" s="223" t="s">
        <v>30</v>
      </c>
      <c r="M2" s="223"/>
      <c r="N2" s="223"/>
      <c r="O2" s="223"/>
      <c r="P2" s="189"/>
      <c r="Q2" s="189"/>
      <c r="R2" s="47"/>
    </row>
    <row r="3" spans="2:250" s="25" customFormat="1" ht="20.25">
      <c r="B3" s="189"/>
      <c r="C3" s="189"/>
      <c r="D3" s="224"/>
      <c r="E3" s="224"/>
      <c r="F3" s="224"/>
      <c r="G3" s="224"/>
      <c r="H3" s="224"/>
      <c r="I3" s="224"/>
      <c r="J3" s="224"/>
      <c r="K3" s="224"/>
      <c r="L3" s="223" t="s">
        <v>27</v>
      </c>
      <c r="M3" s="223"/>
      <c r="N3" s="223"/>
      <c r="O3" s="223"/>
      <c r="P3" s="189"/>
      <c r="Q3" s="189"/>
      <c r="R3" s="47"/>
    </row>
    <row r="4" spans="2:250" s="25" customFormat="1" ht="20.25">
      <c r="B4" s="189"/>
      <c r="C4" s="189"/>
      <c r="D4" s="224" t="s">
        <v>25</v>
      </c>
      <c r="E4" s="224"/>
      <c r="F4" s="224"/>
      <c r="G4" s="224"/>
      <c r="H4" s="224"/>
      <c r="I4" s="224"/>
      <c r="J4" s="224"/>
      <c r="K4" s="224"/>
      <c r="L4" s="223" t="s">
        <v>28</v>
      </c>
      <c r="M4" s="223"/>
      <c r="N4" s="223"/>
      <c r="O4" s="223"/>
      <c r="P4" s="189"/>
      <c r="Q4" s="189"/>
      <c r="R4" s="47"/>
    </row>
    <row r="5" spans="2:250" s="25" customFormat="1" ht="20.25">
      <c r="B5" s="189"/>
      <c r="C5" s="189"/>
      <c r="D5" s="224"/>
      <c r="E5" s="224"/>
      <c r="F5" s="224"/>
      <c r="G5" s="224"/>
      <c r="H5" s="224"/>
      <c r="I5" s="224"/>
      <c r="J5" s="224"/>
      <c r="K5" s="224"/>
      <c r="L5" s="223" t="s">
        <v>29</v>
      </c>
      <c r="M5" s="223"/>
      <c r="N5" s="223"/>
      <c r="O5" s="223"/>
      <c r="P5" s="189"/>
      <c r="Q5" s="189"/>
      <c r="R5" s="47"/>
    </row>
    <row r="6" spans="2:250" s="25" customFormat="1" ht="20.25">
      <c r="B6" s="56"/>
      <c r="C6" s="189"/>
      <c r="D6" s="189"/>
      <c r="E6" s="189"/>
      <c r="F6" s="189"/>
      <c r="G6" s="189"/>
      <c r="H6" s="189"/>
      <c r="I6" s="189"/>
      <c r="J6" s="189"/>
      <c r="K6" s="189"/>
      <c r="L6" s="189"/>
      <c r="M6" s="189"/>
      <c r="N6" s="189"/>
      <c r="O6" s="189"/>
      <c r="P6" s="189"/>
      <c r="Q6" s="189"/>
      <c r="R6" s="47"/>
    </row>
    <row r="7" spans="2:250" s="25" customFormat="1" ht="20.25">
      <c r="B7" s="49" t="s">
        <v>36</v>
      </c>
      <c r="C7" s="56" t="s">
        <v>151</v>
      </c>
      <c r="D7" s="223" t="s">
        <v>37</v>
      </c>
      <c r="E7" s="223"/>
      <c r="F7" s="223"/>
      <c r="G7" s="223"/>
      <c r="H7" s="223"/>
      <c r="I7" s="223"/>
      <c r="J7" s="223"/>
      <c r="K7" s="223"/>
      <c r="L7" s="223"/>
      <c r="M7" s="223"/>
      <c r="N7" s="223"/>
      <c r="O7" s="223"/>
      <c r="P7" s="223"/>
      <c r="Q7" s="223"/>
      <c r="R7" s="47"/>
    </row>
    <row r="8" spans="2:250" s="25" customFormat="1" ht="20.25">
      <c r="B8" s="49" t="s">
        <v>24</v>
      </c>
      <c r="C8" s="56" t="s">
        <v>156</v>
      </c>
      <c r="D8" s="223" t="s">
        <v>155</v>
      </c>
      <c r="E8" s="223"/>
      <c r="F8" s="223"/>
      <c r="G8" s="223"/>
      <c r="H8" s="223"/>
      <c r="I8" s="223"/>
      <c r="J8" s="223"/>
      <c r="K8" s="223"/>
      <c r="L8" s="223"/>
      <c r="M8" s="223"/>
      <c r="N8" s="223"/>
      <c r="O8" s="223"/>
      <c r="P8" s="223"/>
      <c r="Q8" s="223"/>
    </row>
    <row r="9" spans="2:250" s="25" customFormat="1" ht="20.25">
      <c r="B9" s="232" t="s">
        <v>68</v>
      </c>
      <c r="C9" s="232"/>
      <c r="D9" s="224"/>
      <c r="E9" s="224"/>
      <c r="F9" s="224"/>
      <c r="G9" s="224"/>
      <c r="H9" s="224"/>
      <c r="I9" s="224"/>
      <c r="J9" s="229" t="s">
        <v>145</v>
      </c>
      <c r="K9" s="229"/>
      <c r="L9" s="229"/>
      <c r="M9" s="230" t="s">
        <v>23</v>
      </c>
      <c r="N9" s="230"/>
      <c r="O9" s="230"/>
      <c r="P9" s="230"/>
      <c r="Q9" s="230"/>
      <c r="R9" s="33"/>
      <c r="S9" s="138"/>
      <c r="T9" s="138"/>
      <c r="U9" s="138"/>
      <c r="V9" s="138"/>
      <c r="W9" s="138"/>
    </row>
    <row r="10" spans="2:250" s="25" customFormat="1" ht="20.25">
      <c r="B10" s="232" t="s">
        <v>69</v>
      </c>
      <c r="C10" s="232"/>
      <c r="D10" s="224"/>
      <c r="E10" s="224"/>
      <c r="F10" s="224"/>
      <c r="G10" s="224"/>
      <c r="H10" s="224"/>
      <c r="I10" s="224"/>
      <c r="J10" s="229"/>
      <c r="K10" s="229"/>
      <c r="L10" s="229"/>
      <c r="M10" s="46" t="s">
        <v>22</v>
      </c>
      <c r="N10" s="143" t="s">
        <v>21</v>
      </c>
      <c r="O10" s="143"/>
      <c r="P10" s="143"/>
      <c r="Q10" s="46" t="s">
        <v>20</v>
      </c>
      <c r="R10" s="33"/>
      <c r="S10" s="45"/>
      <c r="T10" s="45"/>
      <c r="U10" s="45"/>
      <c r="V10" s="45"/>
      <c r="W10" s="45"/>
    </row>
    <row r="11" spans="2:250" s="25" customFormat="1" ht="20.25">
      <c r="B11" s="233" t="s">
        <v>70</v>
      </c>
      <c r="C11" s="233"/>
      <c r="D11" s="227"/>
      <c r="E11" s="227"/>
      <c r="F11" s="227"/>
      <c r="G11" s="227"/>
      <c r="H11" s="227"/>
      <c r="I11" s="227"/>
      <c r="J11" s="229"/>
      <c r="K11" s="229"/>
      <c r="L11" s="229"/>
      <c r="M11" s="44"/>
      <c r="N11" s="228"/>
      <c r="O11" s="228"/>
      <c r="P11" s="228"/>
      <c r="Q11" s="56"/>
      <c r="R11" s="33"/>
      <c r="S11" s="42"/>
      <c r="T11" s="151"/>
      <c r="U11" s="151"/>
      <c r="V11" s="151"/>
      <c r="W11" s="42"/>
      <c r="Y11" s="41"/>
      <c r="Z11" s="41"/>
    </row>
    <row r="12" spans="2:250" s="25" customFormat="1" ht="69" customHeight="1">
      <c r="B12" s="229" t="s">
        <v>71</v>
      </c>
      <c r="C12" s="229"/>
      <c r="D12" s="227"/>
      <c r="E12" s="227"/>
      <c r="F12" s="227"/>
      <c r="G12" s="227"/>
      <c r="H12" s="227"/>
      <c r="I12" s="227"/>
      <c r="J12" s="229"/>
      <c r="K12" s="229"/>
      <c r="L12" s="229"/>
      <c r="M12" s="40"/>
      <c r="N12" s="231"/>
      <c r="O12" s="231"/>
      <c r="P12" s="231"/>
      <c r="Q12" s="39"/>
      <c r="R12" s="33"/>
      <c r="S12" s="36"/>
      <c r="T12" s="152"/>
      <c r="U12" s="152"/>
      <c r="V12" s="152"/>
      <c r="W12" s="30"/>
      <c r="Y12" s="28"/>
      <c r="Z12" s="27"/>
      <c r="AA12" s="26"/>
    </row>
    <row r="13" spans="2:250" s="25" customFormat="1" ht="20.25">
      <c r="B13" s="225" t="s">
        <v>72</v>
      </c>
      <c r="C13" s="225"/>
      <c r="D13" s="224"/>
      <c r="E13" s="224"/>
      <c r="F13" s="224"/>
      <c r="G13" s="224"/>
      <c r="H13" s="224"/>
      <c r="I13" s="224"/>
      <c r="J13" s="229"/>
      <c r="K13" s="229"/>
      <c r="L13" s="229"/>
      <c r="M13" s="38"/>
      <c r="N13" s="234"/>
      <c r="O13" s="234"/>
      <c r="P13" s="234"/>
      <c r="Q13" s="37"/>
      <c r="R13" s="33"/>
      <c r="S13" s="36"/>
      <c r="T13" s="152"/>
      <c r="U13" s="152"/>
      <c r="V13" s="152"/>
      <c r="W13" s="30"/>
      <c r="Y13" s="28"/>
      <c r="Z13" s="27"/>
      <c r="AA13" s="26"/>
    </row>
    <row r="14" spans="2:250" s="25" customFormat="1" ht="34.5" customHeight="1">
      <c r="B14" s="226" t="s">
        <v>152</v>
      </c>
      <c r="C14" s="226"/>
      <c r="D14" s="226"/>
      <c r="E14" s="226"/>
      <c r="F14" s="226"/>
      <c r="G14" s="226"/>
      <c r="H14" s="226"/>
      <c r="I14" s="226"/>
      <c r="J14" s="229"/>
      <c r="K14" s="229"/>
      <c r="L14" s="229"/>
      <c r="M14" s="35"/>
      <c r="N14" s="234"/>
      <c r="O14" s="234"/>
      <c r="P14" s="234"/>
      <c r="Q14" s="34"/>
      <c r="R14" s="33"/>
      <c r="S14" s="32"/>
      <c r="T14" s="152"/>
      <c r="U14" s="152"/>
      <c r="V14" s="31"/>
      <c r="W14" s="30"/>
      <c r="X14" s="29"/>
      <c r="Y14" s="28"/>
      <c r="Z14" s="27"/>
      <c r="AA14" s="26"/>
    </row>
    <row r="15" spans="2:250" ht="15.75">
      <c r="B15" s="178" t="s">
        <v>34</v>
      </c>
      <c r="C15" s="180" t="s">
        <v>32</v>
      </c>
      <c r="D15" s="178" t="s">
        <v>39</v>
      </c>
      <c r="E15" s="178" t="s">
        <v>19</v>
      </c>
      <c r="F15" s="178" t="s">
        <v>45</v>
      </c>
      <c r="G15" s="208" t="s">
        <v>41</v>
      </c>
      <c r="H15" s="178" t="s">
        <v>35</v>
      </c>
      <c r="I15" s="178" t="s">
        <v>33</v>
      </c>
      <c r="J15" s="178"/>
      <c r="K15" s="178"/>
      <c r="L15" s="178"/>
      <c r="M15" s="178" t="s">
        <v>18</v>
      </c>
      <c r="N15" s="178"/>
      <c r="O15" s="179" t="s">
        <v>17</v>
      </c>
      <c r="P15" s="179"/>
      <c r="Q15" s="179"/>
      <c r="R15" s="3"/>
      <c r="S15" s="10"/>
      <c r="T15" s="137"/>
      <c r="U15" s="137"/>
      <c r="V15" s="3"/>
      <c r="W15" s="9"/>
      <c r="X15" s="3"/>
      <c r="Y15" s="17"/>
      <c r="Z15" s="6"/>
      <c r="AA15" s="20"/>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row>
    <row r="16" spans="2:250">
      <c r="B16" s="178"/>
      <c r="C16" s="180"/>
      <c r="D16" s="178"/>
      <c r="E16" s="178"/>
      <c r="F16" s="178"/>
      <c r="G16" s="178"/>
      <c r="H16" s="178"/>
      <c r="I16" s="178"/>
      <c r="J16" s="178"/>
      <c r="K16" s="178"/>
      <c r="L16" s="178"/>
      <c r="M16" s="178"/>
      <c r="N16" s="178"/>
      <c r="O16" s="235" t="s">
        <v>16</v>
      </c>
      <c r="P16" s="235" t="s">
        <v>15</v>
      </c>
      <c r="Q16" s="235" t="s">
        <v>14</v>
      </c>
      <c r="R16" s="3"/>
      <c r="S16" s="8"/>
      <c r="T16" s="137"/>
      <c r="U16" s="137"/>
      <c r="V16" s="3"/>
      <c r="W16" s="7"/>
      <c r="X16" s="3"/>
      <c r="Y16" s="17"/>
      <c r="Z16" s="6"/>
      <c r="AA16" s="20"/>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row>
    <row r="17" spans="2:250" ht="15.75">
      <c r="B17" s="178"/>
      <c r="C17" s="180"/>
      <c r="D17" s="178"/>
      <c r="E17" s="178"/>
      <c r="F17" s="178"/>
      <c r="G17" s="178"/>
      <c r="H17" s="178"/>
      <c r="I17" s="52" t="s">
        <v>13</v>
      </c>
      <c r="J17" s="52" t="s">
        <v>12</v>
      </c>
      <c r="K17" s="52" t="s">
        <v>11</v>
      </c>
      <c r="L17" s="53" t="s">
        <v>10</v>
      </c>
      <c r="M17" s="24" t="s">
        <v>9</v>
      </c>
      <c r="N17" s="23" t="s">
        <v>8</v>
      </c>
      <c r="O17" s="235"/>
      <c r="P17" s="235"/>
      <c r="Q17" s="235"/>
      <c r="R17" s="3"/>
      <c r="S17" s="5"/>
      <c r="T17" s="137"/>
      <c r="U17" s="137"/>
      <c r="W17" s="6"/>
      <c r="Y17" s="17"/>
      <c r="Z17" s="6"/>
      <c r="AA17" s="20"/>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row>
    <row r="18" spans="2:250" ht="25.5" customHeight="1">
      <c r="B18" s="218" t="s">
        <v>52</v>
      </c>
      <c r="C18" s="217" t="s">
        <v>160</v>
      </c>
      <c r="D18" s="73" t="s">
        <v>38</v>
      </c>
      <c r="E18" s="122" t="s">
        <v>31</v>
      </c>
      <c r="F18" s="89">
        <v>1</v>
      </c>
      <c r="G18" s="73" t="s">
        <v>38</v>
      </c>
      <c r="H18" s="64">
        <f>SUM(I18:L18)</f>
        <v>0</v>
      </c>
      <c r="I18" s="64"/>
      <c r="J18" s="64"/>
      <c r="K18" s="73"/>
      <c r="L18" s="79"/>
      <c r="M18" s="66">
        <v>45658</v>
      </c>
      <c r="N18" s="66">
        <v>46022</v>
      </c>
      <c r="O18" s="126">
        <f>+F19/F18</f>
        <v>0</v>
      </c>
      <c r="P18" s="126" t="e">
        <f>+H19/H18</f>
        <v>#DIV/0!</v>
      </c>
      <c r="Q18" s="127">
        <v>0</v>
      </c>
      <c r="S18" s="5"/>
      <c r="T18" s="137"/>
      <c r="U18" s="137"/>
      <c r="W18" s="4"/>
      <c r="Y18" s="22"/>
      <c r="Z18" s="6"/>
      <c r="AA18" s="20"/>
    </row>
    <row r="19" spans="2:250" ht="25.5" customHeight="1">
      <c r="B19" s="218"/>
      <c r="C19" s="217"/>
      <c r="D19" s="73" t="s">
        <v>2</v>
      </c>
      <c r="E19" s="122"/>
      <c r="F19" s="89">
        <v>0</v>
      </c>
      <c r="G19" s="73" t="s">
        <v>40</v>
      </c>
      <c r="H19" s="64">
        <f t="shared" ref="H19:H75" si="0">SUM(I19:L19)</f>
        <v>0</v>
      </c>
      <c r="I19" s="79"/>
      <c r="J19" s="76"/>
      <c r="K19" s="79"/>
      <c r="L19" s="76"/>
      <c r="M19" s="66">
        <v>45658</v>
      </c>
      <c r="N19" s="66">
        <v>46022</v>
      </c>
      <c r="O19" s="126"/>
      <c r="P19" s="126"/>
      <c r="Q19" s="127"/>
      <c r="S19" s="5"/>
      <c r="T19" s="48"/>
      <c r="U19" s="48"/>
      <c r="W19" s="4"/>
      <c r="Y19" s="22"/>
      <c r="Z19" s="6"/>
      <c r="AA19" s="20"/>
    </row>
    <row r="20" spans="2:250" ht="25.5" customHeight="1">
      <c r="B20" s="218" t="s">
        <v>52</v>
      </c>
      <c r="C20" s="217" t="s">
        <v>161</v>
      </c>
      <c r="D20" s="73" t="s">
        <v>3</v>
      </c>
      <c r="E20" s="122" t="s">
        <v>31</v>
      </c>
      <c r="F20" s="89">
        <v>1</v>
      </c>
      <c r="G20" s="73" t="s">
        <v>3</v>
      </c>
      <c r="H20" s="64">
        <f t="shared" si="0"/>
        <v>0</v>
      </c>
      <c r="I20" s="64"/>
      <c r="J20" s="64"/>
      <c r="K20" s="73"/>
      <c r="L20" s="79"/>
      <c r="M20" s="66">
        <v>45658</v>
      </c>
      <c r="N20" s="66">
        <v>46022</v>
      </c>
      <c r="O20" s="126">
        <f t="shared" ref="O20" si="1">+F21/F20</f>
        <v>0</v>
      </c>
      <c r="P20" s="126" t="e">
        <f t="shared" ref="P20" si="2">+H21/H20</f>
        <v>#DIV/0!</v>
      </c>
      <c r="Q20" s="127">
        <v>0</v>
      </c>
      <c r="W20" s="21"/>
      <c r="Y20" s="22"/>
      <c r="Z20" s="6"/>
      <c r="AA20" s="20"/>
    </row>
    <row r="21" spans="2:250" ht="25.5" customHeight="1">
      <c r="B21" s="218"/>
      <c r="C21" s="217"/>
      <c r="D21" s="73" t="s">
        <v>2</v>
      </c>
      <c r="E21" s="122"/>
      <c r="F21" s="89">
        <v>0</v>
      </c>
      <c r="G21" s="73" t="s">
        <v>40</v>
      </c>
      <c r="H21" s="64">
        <f t="shared" si="0"/>
        <v>0</v>
      </c>
      <c r="I21" s="79"/>
      <c r="J21" s="76"/>
      <c r="K21" s="79"/>
      <c r="L21" s="76"/>
      <c r="M21" s="66">
        <v>45658</v>
      </c>
      <c r="N21" s="66">
        <v>46022</v>
      </c>
      <c r="O21" s="126"/>
      <c r="P21" s="126"/>
      <c r="Q21" s="127"/>
      <c r="W21" s="21"/>
      <c r="Y21" s="22"/>
      <c r="Z21" s="6"/>
      <c r="AA21" s="20"/>
    </row>
    <row r="22" spans="2:250" ht="25.5" customHeight="1">
      <c r="B22" s="135" t="s">
        <v>53</v>
      </c>
      <c r="C22" s="217" t="s">
        <v>162</v>
      </c>
      <c r="D22" s="73" t="s">
        <v>3</v>
      </c>
      <c r="E22" s="122" t="s">
        <v>31</v>
      </c>
      <c r="F22" s="89">
        <v>1</v>
      </c>
      <c r="G22" s="73" t="s">
        <v>3</v>
      </c>
      <c r="H22" s="64">
        <f t="shared" si="0"/>
        <v>37100000</v>
      </c>
      <c r="I22" s="64"/>
      <c r="J22" s="98">
        <v>37100000</v>
      </c>
      <c r="K22" s="79"/>
      <c r="L22" s="76"/>
      <c r="M22" s="66">
        <v>45658</v>
      </c>
      <c r="N22" s="66">
        <v>46022</v>
      </c>
      <c r="O22" s="126">
        <f t="shared" ref="O22" si="3">+F23/F22</f>
        <v>0</v>
      </c>
      <c r="P22" s="126">
        <f t="shared" ref="P22" si="4">+H23/H22</f>
        <v>0</v>
      </c>
      <c r="Q22" s="127" t="e">
        <f t="shared" ref="Q22" si="5">+(O22*O22)/P22</f>
        <v>#DIV/0!</v>
      </c>
      <c r="W22" s="21"/>
    </row>
    <row r="23" spans="2:250" ht="32.25" customHeight="1">
      <c r="B23" s="135"/>
      <c r="C23" s="217"/>
      <c r="D23" s="73" t="s">
        <v>2</v>
      </c>
      <c r="E23" s="122"/>
      <c r="F23" s="89">
        <v>0</v>
      </c>
      <c r="G23" s="73" t="s">
        <v>40</v>
      </c>
      <c r="H23" s="64">
        <f t="shared" si="0"/>
        <v>0</v>
      </c>
      <c r="I23" s="64"/>
      <c r="J23" s="76"/>
      <c r="K23" s="79"/>
      <c r="L23" s="76"/>
      <c r="M23" s="66">
        <v>45658</v>
      </c>
      <c r="N23" s="66">
        <v>46022</v>
      </c>
      <c r="O23" s="126"/>
      <c r="P23" s="126"/>
      <c r="Q23" s="127"/>
      <c r="AA23" s="20"/>
    </row>
    <row r="24" spans="2:250" ht="25.5" customHeight="1">
      <c r="B24" s="135" t="s">
        <v>53</v>
      </c>
      <c r="C24" s="217" t="s">
        <v>163</v>
      </c>
      <c r="D24" s="73" t="s">
        <v>3</v>
      </c>
      <c r="E24" s="122" t="s">
        <v>31</v>
      </c>
      <c r="F24" s="89">
        <v>1</v>
      </c>
      <c r="G24" s="73" t="s">
        <v>3</v>
      </c>
      <c r="H24" s="64">
        <f t="shared" si="0"/>
        <v>31800000</v>
      </c>
      <c r="I24" s="98">
        <v>31800000</v>
      </c>
      <c r="J24" s="64"/>
      <c r="K24" s="73"/>
      <c r="L24" s="76"/>
      <c r="M24" s="66">
        <v>45658</v>
      </c>
      <c r="N24" s="66">
        <v>46022</v>
      </c>
      <c r="O24" s="126">
        <f t="shared" ref="O24" si="6">+F25/F24</f>
        <v>0</v>
      </c>
      <c r="P24" s="126">
        <f t="shared" ref="P24" si="7">+H25/H24</f>
        <v>0</v>
      </c>
      <c r="Q24" s="127" t="e">
        <f t="shared" ref="Q24" si="8">+(O24*O24)/P24</f>
        <v>#DIV/0!</v>
      </c>
      <c r="AA24" s="20"/>
    </row>
    <row r="25" spans="2:250" ht="25.5" customHeight="1">
      <c r="B25" s="135"/>
      <c r="C25" s="217"/>
      <c r="D25" s="73" t="s">
        <v>2</v>
      </c>
      <c r="E25" s="122"/>
      <c r="F25" s="89">
        <v>0</v>
      </c>
      <c r="G25" s="73" t="s">
        <v>40</v>
      </c>
      <c r="H25" s="64">
        <f t="shared" si="0"/>
        <v>0</v>
      </c>
      <c r="I25" s="79"/>
      <c r="J25" s="64"/>
      <c r="K25" s="79"/>
      <c r="L25" s="76"/>
      <c r="M25" s="66">
        <v>45658</v>
      </c>
      <c r="N25" s="66">
        <v>46022</v>
      </c>
      <c r="O25" s="126"/>
      <c r="P25" s="126"/>
      <c r="Q25" s="127"/>
      <c r="AA25" s="20"/>
    </row>
    <row r="26" spans="2:250" ht="25.5" customHeight="1">
      <c r="B26" s="135" t="s">
        <v>54</v>
      </c>
      <c r="C26" s="217" t="s">
        <v>164</v>
      </c>
      <c r="D26" s="73" t="s">
        <v>3</v>
      </c>
      <c r="E26" s="122" t="s">
        <v>31</v>
      </c>
      <c r="F26" s="89">
        <v>1</v>
      </c>
      <c r="G26" s="73" t="s">
        <v>3</v>
      </c>
      <c r="H26" s="64">
        <f t="shared" si="0"/>
        <v>23800000</v>
      </c>
      <c r="I26" s="64"/>
      <c r="J26" s="98">
        <v>23800000</v>
      </c>
      <c r="K26" s="73"/>
      <c r="L26" s="64"/>
      <c r="M26" s="66">
        <v>45658</v>
      </c>
      <c r="N26" s="66">
        <v>46022</v>
      </c>
      <c r="O26" s="126">
        <f t="shared" ref="O26" si="9">+F27/F26</f>
        <v>0</v>
      </c>
      <c r="P26" s="126">
        <f t="shared" ref="P26" si="10">+H27/H26</f>
        <v>0</v>
      </c>
      <c r="Q26" s="127" t="e">
        <f t="shared" ref="Q26" si="11">+(O26*O26)/P26</f>
        <v>#DIV/0!</v>
      </c>
    </row>
    <row r="27" spans="2:250" ht="42" customHeight="1">
      <c r="B27" s="135"/>
      <c r="C27" s="217"/>
      <c r="D27" s="73" t="s">
        <v>2</v>
      </c>
      <c r="E27" s="122"/>
      <c r="F27" s="89">
        <v>0</v>
      </c>
      <c r="G27" s="73" t="s">
        <v>40</v>
      </c>
      <c r="H27" s="64">
        <f t="shared" si="0"/>
        <v>0</v>
      </c>
      <c r="I27" s="64"/>
      <c r="J27" s="64"/>
      <c r="K27" s="79"/>
      <c r="L27" s="76"/>
      <c r="M27" s="66">
        <v>45658</v>
      </c>
      <c r="N27" s="66">
        <v>46022</v>
      </c>
      <c r="O27" s="126"/>
      <c r="P27" s="126"/>
      <c r="Q27" s="127"/>
    </row>
    <row r="28" spans="2:250" ht="25.5" customHeight="1">
      <c r="B28" s="135" t="s">
        <v>54</v>
      </c>
      <c r="C28" s="217" t="s">
        <v>165</v>
      </c>
      <c r="D28" s="73" t="s">
        <v>3</v>
      </c>
      <c r="E28" s="122" t="s">
        <v>31</v>
      </c>
      <c r="F28" s="89">
        <v>1</v>
      </c>
      <c r="G28" s="73" t="s">
        <v>3</v>
      </c>
      <c r="H28" s="64">
        <f t="shared" si="0"/>
        <v>641500000</v>
      </c>
      <c r="I28" s="98">
        <v>306200000</v>
      </c>
      <c r="J28" s="99">
        <v>335300000</v>
      </c>
      <c r="K28" s="73"/>
      <c r="L28" s="76"/>
      <c r="M28" s="66">
        <v>45658</v>
      </c>
      <c r="N28" s="66">
        <v>46022</v>
      </c>
      <c r="O28" s="126">
        <f t="shared" ref="O28" si="12">+F29/F28</f>
        <v>0</v>
      </c>
      <c r="P28" s="126">
        <f t="shared" ref="P28" si="13">+H29/H28</f>
        <v>0</v>
      </c>
      <c r="Q28" s="127" t="e">
        <f t="shared" ref="Q28" si="14">+(O28*O28)/P28</f>
        <v>#DIV/0!</v>
      </c>
    </row>
    <row r="29" spans="2:250" ht="25.5" customHeight="1">
      <c r="B29" s="135"/>
      <c r="C29" s="217"/>
      <c r="D29" s="73" t="s">
        <v>2</v>
      </c>
      <c r="E29" s="122"/>
      <c r="F29" s="89">
        <v>0</v>
      </c>
      <c r="G29" s="73" t="s">
        <v>40</v>
      </c>
      <c r="H29" s="64">
        <f t="shared" si="0"/>
        <v>0</v>
      </c>
      <c r="I29" s="76"/>
      <c r="J29" s="64"/>
      <c r="K29" s="79"/>
      <c r="L29" s="76"/>
      <c r="M29" s="66">
        <v>45658</v>
      </c>
      <c r="N29" s="66">
        <v>46022</v>
      </c>
      <c r="O29" s="126"/>
      <c r="P29" s="126"/>
      <c r="Q29" s="127"/>
    </row>
    <row r="30" spans="2:250" ht="25.5" customHeight="1">
      <c r="B30" s="135" t="s">
        <v>55</v>
      </c>
      <c r="C30" s="217" t="s">
        <v>166</v>
      </c>
      <c r="D30" s="73" t="s">
        <v>3</v>
      </c>
      <c r="E30" s="122" t="s">
        <v>31</v>
      </c>
      <c r="F30" s="89">
        <v>1</v>
      </c>
      <c r="G30" s="73" t="s">
        <v>3</v>
      </c>
      <c r="H30" s="64">
        <f t="shared" si="0"/>
        <v>276500000</v>
      </c>
      <c r="I30" s="64"/>
      <c r="J30" s="100">
        <v>276500000</v>
      </c>
      <c r="K30" s="73"/>
      <c r="L30" s="76"/>
      <c r="M30" s="66">
        <v>45658</v>
      </c>
      <c r="N30" s="66">
        <v>46022</v>
      </c>
      <c r="O30" s="126">
        <f t="shared" ref="O30" si="15">+F31/F30</f>
        <v>0</v>
      </c>
      <c r="P30" s="126">
        <f t="shared" ref="P30" si="16">+H31/H30</f>
        <v>0</v>
      </c>
      <c r="Q30" s="127">
        <v>0</v>
      </c>
    </row>
    <row r="31" spans="2:250" ht="25.5" customHeight="1">
      <c r="B31" s="135"/>
      <c r="C31" s="217"/>
      <c r="D31" s="73" t="s">
        <v>2</v>
      </c>
      <c r="E31" s="122"/>
      <c r="F31" s="89">
        <v>0</v>
      </c>
      <c r="G31" s="73" t="s">
        <v>40</v>
      </c>
      <c r="H31" s="64">
        <f t="shared" si="0"/>
        <v>0</v>
      </c>
      <c r="I31" s="76"/>
      <c r="J31" s="76"/>
      <c r="K31" s="79"/>
      <c r="L31" s="76"/>
      <c r="M31" s="66">
        <v>45658</v>
      </c>
      <c r="N31" s="66">
        <v>46022</v>
      </c>
      <c r="O31" s="126"/>
      <c r="P31" s="126"/>
      <c r="Q31" s="127"/>
    </row>
    <row r="32" spans="2:250" ht="25.5" customHeight="1">
      <c r="B32" s="135" t="s">
        <v>55</v>
      </c>
      <c r="C32" s="217" t="s">
        <v>167</v>
      </c>
      <c r="D32" s="73" t="s">
        <v>3</v>
      </c>
      <c r="E32" s="122" t="s">
        <v>31</v>
      </c>
      <c r="F32" s="89">
        <v>1</v>
      </c>
      <c r="G32" s="73" t="s">
        <v>3</v>
      </c>
      <c r="H32" s="64">
        <f t="shared" si="0"/>
        <v>654500000</v>
      </c>
      <c r="I32" s="64"/>
      <c r="J32" s="99">
        <v>654500000</v>
      </c>
      <c r="K32" s="73"/>
      <c r="L32" s="76"/>
      <c r="M32" s="66">
        <v>45658</v>
      </c>
      <c r="N32" s="66">
        <v>46022</v>
      </c>
      <c r="O32" s="126">
        <f t="shared" ref="O32" si="17">+F33/F32</f>
        <v>0</v>
      </c>
      <c r="P32" s="126">
        <f t="shared" ref="P32" si="18">+H33/H32</f>
        <v>0</v>
      </c>
      <c r="Q32" s="127" t="e">
        <f t="shared" ref="Q32" si="19">+(O32*O32)/P32</f>
        <v>#DIV/0!</v>
      </c>
    </row>
    <row r="33" spans="2:17" ht="25.5" customHeight="1">
      <c r="B33" s="135"/>
      <c r="C33" s="217"/>
      <c r="D33" s="73" t="s">
        <v>2</v>
      </c>
      <c r="E33" s="122"/>
      <c r="F33" s="89">
        <v>0</v>
      </c>
      <c r="G33" s="73" t="s">
        <v>40</v>
      </c>
      <c r="H33" s="64">
        <f t="shared" si="0"/>
        <v>0</v>
      </c>
      <c r="I33" s="76"/>
      <c r="J33" s="64"/>
      <c r="K33" s="79"/>
      <c r="L33" s="76"/>
      <c r="M33" s="66">
        <v>45658</v>
      </c>
      <c r="N33" s="66">
        <v>46022</v>
      </c>
      <c r="O33" s="126"/>
      <c r="P33" s="126"/>
      <c r="Q33" s="127"/>
    </row>
    <row r="34" spans="2:17" ht="25.5" customHeight="1">
      <c r="B34" s="135" t="s">
        <v>56</v>
      </c>
      <c r="C34" s="217" t="s">
        <v>168</v>
      </c>
      <c r="D34" s="73" t="s">
        <v>38</v>
      </c>
      <c r="E34" s="122" t="s">
        <v>31</v>
      </c>
      <c r="F34" s="89">
        <v>1</v>
      </c>
      <c r="G34" s="73" t="s">
        <v>38</v>
      </c>
      <c r="H34" s="64">
        <f t="shared" si="0"/>
        <v>949050000</v>
      </c>
      <c r="I34" s="99">
        <v>280650000</v>
      </c>
      <c r="J34" s="99">
        <v>668400000</v>
      </c>
      <c r="K34" s="73"/>
      <c r="L34" s="76"/>
      <c r="M34" s="66">
        <v>45658</v>
      </c>
      <c r="N34" s="66">
        <v>46022</v>
      </c>
      <c r="O34" s="126">
        <f t="shared" ref="O34" si="20">+F35/F34</f>
        <v>0</v>
      </c>
      <c r="P34" s="126">
        <f t="shared" ref="P34" si="21">+H35/H34</f>
        <v>0</v>
      </c>
      <c r="Q34" s="127" t="e">
        <f t="shared" ref="Q34" si="22">+(O34*O34)/P34</f>
        <v>#DIV/0!</v>
      </c>
    </row>
    <row r="35" spans="2:17" ht="42.75" customHeight="1">
      <c r="B35" s="135"/>
      <c r="C35" s="217"/>
      <c r="D35" s="73" t="s">
        <v>2</v>
      </c>
      <c r="E35" s="122"/>
      <c r="F35" s="89">
        <v>0</v>
      </c>
      <c r="G35" s="73" t="s">
        <v>40</v>
      </c>
      <c r="H35" s="64">
        <f t="shared" si="0"/>
        <v>0</v>
      </c>
      <c r="I35" s="64"/>
      <c r="J35" s="64"/>
      <c r="K35" s="73"/>
      <c r="L35" s="76"/>
      <c r="M35" s="66">
        <v>45658</v>
      </c>
      <c r="N35" s="66">
        <v>46022</v>
      </c>
      <c r="O35" s="126"/>
      <c r="P35" s="126"/>
      <c r="Q35" s="127"/>
    </row>
    <row r="36" spans="2:17" ht="25.5" customHeight="1">
      <c r="B36" s="135" t="s">
        <v>56</v>
      </c>
      <c r="C36" s="217" t="s">
        <v>169</v>
      </c>
      <c r="D36" s="73" t="s">
        <v>3</v>
      </c>
      <c r="E36" s="122" t="s">
        <v>31</v>
      </c>
      <c r="F36" s="89">
        <v>1</v>
      </c>
      <c r="G36" s="73" t="s">
        <v>3</v>
      </c>
      <c r="H36" s="64">
        <f t="shared" si="0"/>
        <v>0</v>
      </c>
      <c r="I36" s="64"/>
      <c r="J36" s="64"/>
      <c r="K36" s="73"/>
      <c r="L36" s="76"/>
      <c r="M36" s="66">
        <v>45658</v>
      </c>
      <c r="N36" s="66">
        <v>46022</v>
      </c>
      <c r="O36" s="126">
        <f t="shared" ref="O36" si="23">+F37/F36</f>
        <v>0</v>
      </c>
      <c r="P36" s="126" t="e">
        <f t="shared" ref="P36" si="24">+H37/H36</f>
        <v>#DIV/0!</v>
      </c>
      <c r="Q36" s="127">
        <v>0</v>
      </c>
    </row>
    <row r="37" spans="2:17" ht="25.5" customHeight="1">
      <c r="B37" s="135"/>
      <c r="C37" s="217"/>
      <c r="D37" s="73" t="s">
        <v>2</v>
      </c>
      <c r="E37" s="122"/>
      <c r="F37" s="89">
        <v>0</v>
      </c>
      <c r="G37" s="73" t="s">
        <v>40</v>
      </c>
      <c r="H37" s="64">
        <f t="shared" si="0"/>
        <v>0</v>
      </c>
      <c r="I37" s="76"/>
      <c r="J37" s="76"/>
      <c r="K37" s="79"/>
      <c r="L37" s="76"/>
      <c r="M37" s="66">
        <v>45658</v>
      </c>
      <c r="N37" s="66">
        <v>46022</v>
      </c>
      <c r="O37" s="126"/>
      <c r="P37" s="126"/>
      <c r="Q37" s="127"/>
    </row>
    <row r="38" spans="2:17" ht="62.25" customHeight="1">
      <c r="B38" s="135" t="s">
        <v>57</v>
      </c>
      <c r="C38" s="217" t="s">
        <v>170</v>
      </c>
      <c r="D38" s="73" t="s">
        <v>3</v>
      </c>
      <c r="E38" s="122" t="s">
        <v>31</v>
      </c>
      <c r="F38" s="89">
        <v>1</v>
      </c>
      <c r="G38" s="73" t="s">
        <v>3</v>
      </c>
      <c r="H38" s="64">
        <f t="shared" si="0"/>
        <v>54000000</v>
      </c>
      <c r="I38" s="64"/>
      <c r="J38" s="99">
        <v>54000000</v>
      </c>
      <c r="K38" s="73"/>
      <c r="L38" s="64"/>
      <c r="M38" s="66">
        <v>45658</v>
      </c>
      <c r="N38" s="66">
        <v>46022</v>
      </c>
      <c r="O38" s="126">
        <f t="shared" ref="O38" si="25">+F39/F38</f>
        <v>0</v>
      </c>
      <c r="P38" s="126">
        <f t="shared" ref="P38" si="26">+H39/H38</f>
        <v>0</v>
      </c>
      <c r="Q38" s="127" t="e">
        <f t="shared" ref="Q38" si="27">+(O38*O38)/P38</f>
        <v>#DIV/0!</v>
      </c>
    </row>
    <row r="39" spans="2:17" ht="51.75" customHeight="1">
      <c r="B39" s="135"/>
      <c r="C39" s="217"/>
      <c r="D39" s="73" t="s">
        <v>2</v>
      </c>
      <c r="E39" s="122"/>
      <c r="F39" s="89">
        <v>0</v>
      </c>
      <c r="G39" s="73" t="s">
        <v>40</v>
      </c>
      <c r="H39" s="64">
        <f t="shared" si="0"/>
        <v>0</v>
      </c>
      <c r="I39" s="76"/>
      <c r="J39" s="64"/>
      <c r="K39" s="79"/>
      <c r="L39" s="76"/>
      <c r="M39" s="66">
        <v>45658</v>
      </c>
      <c r="N39" s="66">
        <v>46022</v>
      </c>
      <c r="O39" s="126"/>
      <c r="P39" s="126"/>
      <c r="Q39" s="127"/>
    </row>
    <row r="40" spans="2:17" ht="25.5" customHeight="1">
      <c r="B40" s="135" t="s">
        <v>57</v>
      </c>
      <c r="C40" s="217" t="s">
        <v>171</v>
      </c>
      <c r="D40" s="63" t="s">
        <v>3</v>
      </c>
      <c r="E40" s="122" t="s">
        <v>31</v>
      </c>
      <c r="F40" s="89">
        <v>1</v>
      </c>
      <c r="G40" s="73" t="s">
        <v>3</v>
      </c>
      <c r="H40" s="64">
        <f t="shared" si="0"/>
        <v>99000000</v>
      </c>
      <c r="I40" s="64"/>
      <c r="J40" s="99">
        <v>99000000</v>
      </c>
      <c r="K40" s="73"/>
      <c r="L40" s="76"/>
      <c r="M40" s="66">
        <v>45658</v>
      </c>
      <c r="N40" s="66">
        <v>46022</v>
      </c>
      <c r="O40" s="126">
        <f t="shared" ref="O40" si="28">+F41/F40</f>
        <v>0</v>
      </c>
      <c r="P40" s="126">
        <f t="shared" ref="P40" si="29">+H41/H40</f>
        <v>0</v>
      </c>
      <c r="Q40" s="127" t="e">
        <f t="shared" ref="Q40" si="30">+(O40*O40)/P40</f>
        <v>#DIV/0!</v>
      </c>
    </row>
    <row r="41" spans="2:17" ht="25.5" customHeight="1">
      <c r="B41" s="135"/>
      <c r="C41" s="217"/>
      <c r="D41" s="63" t="s">
        <v>2</v>
      </c>
      <c r="E41" s="122"/>
      <c r="F41" s="89">
        <v>0</v>
      </c>
      <c r="G41" s="73" t="s">
        <v>40</v>
      </c>
      <c r="H41" s="64">
        <f t="shared" si="0"/>
        <v>0</v>
      </c>
      <c r="I41" s="64"/>
      <c r="J41" s="64"/>
      <c r="K41" s="73"/>
      <c r="L41" s="76"/>
      <c r="M41" s="66">
        <v>45658</v>
      </c>
      <c r="N41" s="66">
        <v>46022</v>
      </c>
      <c r="O41" s="126"/>
      <c r="P41" s="126"/>
      <c r="Q41" s="127"/>
    </row>
    <row r="42" spans="2:17" ht="42.75" customHeight="1">
      <c r="B42" s="135" t="s">
        <v>58</v>
      </c>
      <c r="C42" s="217" t="s">
        <v>172</v>
      </c>
      <c r="D42" s="63" t="s">
        <v>3</v>
      </c>
      <c r="E42" s="122" t="s">
        <v>31</v>
      </c>
      <c r="F42" s="89">
        <v>1</v>
      </c>
      <c r="G42" s="73" t="s">
        <v>3</v>
      </c>
      <c r="H42" s="64">
        <f t="shared" si="0"/>
        <v>250000000</v>
      </c>
      <c r="I42" s="98">
        <v>250000000</v>
      </c>
      <c r="J42" s="64"/>
      <c r="K42" s="73"/>
      <c r="L42" s="64"/>
      <c r="M42" s="66">
        <v>45658</v>
      </c>
      <c r="N42" s="66">
        <v>46022</v>
      </c>
      <c r="O42" s="126">
        <f t="shared" ref="O42" si="31">+F43/F42</f>
        <v>0</v>
      </c>
      <c r="P42" s="126">
        <f t="shared" ref="P42" si="32">+H43/H42</f>
        <v>0</v>
      </c>
      <c r="Q42" s="127" t="e">
        <f t="shared" ref="Q42" si="33">+(O42*O42)/P42</f>
        <v>#DIV/0!</v>
      </c>
    </row>
    <row r="43" spans="2:17" ht="33.75" customHeight="1">
      <c r="B43" s="135"/>
      <c r="C43" s="217"/>
      <c r="D43" s="63" t="s">
        <v>2</v>
      </c>
      <c r="E43" s="122"/>
      <c r="F43" s="89">
        <v>0</v>
      </c>
      <c r="G43" s="73" t="s">
        <v>40</v>
      </c>
      <c r="H43" s="64">
        <f t="shared" si="0"/>
        <v>0</v>
      </c>
      <c r="I43" s="64"/>
      <c r="J43" s="64"/>
      <c r="K43" s="73"/>
      <c r="L43" s="76"/>
      <c r="M43" s="66">
        <v>45658</v>
      </c>
      <c r="N43" s="66">
        <v>46022</v>
      </c>
      <c r="O43" s="126"/>
      <c r="P43" s="126"/>
      <c r="Q43" s="127"/>
    </row>
    <row r="44" spans="2:17" ht="25.5" customHeight="1">
      <c r="B44" s="135" t="s">
        <v>58</v>
      </c>
      <c r="C44" s="217" t="s">
        <v>173</v>
      </c>
      <c r="D44" s="63" t="s">
        <v>3</v>
      </c>
      <c r="E44" s="122" t="s">
        <v>31</v>
      </c>
      <c r="F44" s="89">
        <v>1</v>
      </c>
      <c r="G44" s="73" t="s">
        <v>3</v>
      </c>
      <c r="H44" s="64">
        <f t="shared" si="0"/>
        <v>526860620</v>
      </c>
      <c r="I44" s="99">
        <v>75000000</v>
      </c>
      <c r="J44" s="99">
        <v>451860620</v>
      </c>
      <c r="K44" s="73"/>
      <c r="L44" s="76"/>
      <c r="M44" s="66">
        <v>45658</v>
      </c>
      <c r="N44" s="66">
        <v>46022</v>
      </c>
      <c r="O44" s="126">
        <f t="shared" ref="O44" si="34">+F45/F44</f>
        <v>0</v>
      </c>
      <c r="P44" s="126">
        <f t="shared" ref="P44" si="35">+H45/H44</f>
        <v>0</v>
      </c>
      <c r="Q44" s="127" t="e">
        <f t="shared" ref="Q44" si="36">+(O44*O44)/P44</f>
        <v>#DIV/0!</v>
      </c>
    </row>
    <row r="45" spans="2:17" ht="25.5" customHeight="1">
      <c r="B45" s="135"/>
      <c r="C45" s="217"/>
      <c r="D45" s="63" t="s">
        <v>2</v>
      </c>
      <c r="E45" s="122"/>
      <c r="F45" s="89">
        <v>0</v>
      </c>
      <c r="G45" s="73" t="s">
        <v>40</v>
      </c>
      <c r="H45" s="64">
        <f t="shared" si="0"/>
        <v>0</v>
      </c>
      <c r="I45" s="64"/>
      <c r="J45" s="64"/>
      <c r="K45" s="73"/>
      <c r="L45" s="76"/>
      <c r="M45" s="66">
        <v>45658</v>
      </c>
      <c r="N45" s="66">
        <v>46022</v>
      </c>
      <c r="O45" s="126"/>
      <c r="P45" s="126"/>
      <c r="Q45" s="127"/>
    </row>
    <row r="46" spans="2:17" ht="25.5" customHeight="1">
      <c r="B46" s="135" t="s">
        <v>59</v>
      </c>
      <c r="C46" s="217" t="s">
        <v>174</v>
      </c>
      <c r="D46" s="63" t="s">
        <v>38</v>
      </c>
      <c r="E46" s="122" t="s">
        <v>31</v>
      </c>
      <c r="F46" s="89">
        <v>1</v>
      </c>
      <c r="G46" s="73" t="s">
        <v>38</v>
      </c>
      <c r="H46" s="64">
        <f t="shared" si="0"/>
        <v>25200000</v>
      </c>
      <c r="I46" s="98"/>
      <c r="J46" s="98">
        <v>25200000</v>
      </c>
      <c r="K46" s="73"/>
      <c r="L46" s="76"/>
      <c r="M46" s="66">
        <v>45658</v>
      </c>
      <c r="N46" s="66">
        <v>46022</v>
      </c>
      <c r="O46" s="126">
        <f t="shared" ref="O46" si="37">+F47/F46</f>
        <v>0</v>
      </c>
      <c r="P46" s="126">
        <f t="shared" ref="P46" si="38">+H47/H46</f>
        <v>0</v>
      </c>
      <c r="Q46" s="127" t="e">
        <f t="shared" ref="Q46" si="39">+(O46*O46)/P46</f>
        <v>#DIV/0!</v>
      </c>
    </row>
    <row r="47" spans="2:17" ht="25.5" customHeight="1">
      <c r="B47" s="135"/>
      <c r="C47" s="217"/>
      <c r="D47" s="63" t="s">
        <v>2</v>
      </c>
      <c r="E47" s="122"/>
      <c r="F47" s="89">
        <v>0</v>
      </c>
      <c r="G47" s="73" t="s">
        <v>40</v>
      </c>
      <c r="H47" s="64">
        <f t="shared" si="0"/>
        <v>0</v>
      </c>
      <c r="I47" s="64"/>
      <c r="J47" s="64"/>
      <c r="K47" s="73"/>
      <c r="L47" s="76"/>
      <c r="M47" s="66">
        <v>45658</v>
      </c>
      <c r="N47" s="66">
        <v>46022</v>
      </c>
      <c r="O47" s="126"/>
      <c r="P47" s="126"/>
      <c r="Q47" s="127"/>
    </row>
    <row r="48" spans="2:17" ht="25.5" customHeight="1">
      <c r="B48" s="135" t="s">
        <v>59</v>
      </c>
      <c r="C48" s="217" t="s">
        <v>175</v>
      </c>
      <c r="D48" s="63" t="s">
        <v>3</v>
      </c>
      <c r="E48" s="122" t="s">
        <v>31</v>
      </c>
      <c r="F48" s="89">
        <v>1</v>
      </c>
      <c r="G48" s="73" t="s">
        <v>3</v>
      </c>
      <c r="H48" s="64">
        <f t="shared" si="0"/>
        <v>25200000</v>
      </c>
      <c r="I48" s="98"/>
      <c r="J48" s="98">
        <v>25200000</v>
      </c>
      <c r="K48" s="73"/>
      <c r="L48" s="64"/>
      <c r="M48" s="66">
        <v>45658</v>
      </c>
      <c r="N48" s="66">
        <v>46022</v>
      </c>
      <c r="O48" s="126">
        <f t="shared" ref="O48" si="40">+F49/F48</f>
        <v>0</v>
      </c>
      <c r="P48" s="126">
        <f t="shared" ref="P48" si="41">+H49/H48</f>
        <v>0</v>
      </c>
      <c r="Q48" s="127" t="e">
        <f t="shared" ref="Q48" si="42">+(O48*O48)/P48</f>
        <v>#DIV/0!</v>
      </c>
    </row>
    <row r="49" spans="2:17" ht="25.5" customHeight="1">
      <c r="B49" s="135"/>
      <c r="C49" s="217"/>
      <c r="D49" s="63" t="s">
        <v>2</v>
      </c>
      <c r="E49" s="122"/>
      <c r="F49" s="89">
        <v>0</v>
      </c>
      <c r="G49" s="73" t="s">
        <v>40</v>
      </c>
      <c r="H49" s="64">
        <f t="shared" si="0"/>
        <v>0</v>
      </c>
      <c r="I49" s="64"/>
      <c r="J49" s="64"/>
      <c r="K49" s="73"/>
      <c r="L49" s="76"/>
      <c r="M49" s="66">
        <v>45658</v>
      </c>
      <c r="N49" s="66">
        <v>46022</v>
      </c>
      <c r="O49" s="126"/>
      <c r="P49" s="126"/>
      <c r="Q49" s="127"/>
    </row>
    <row r="50" spans="2:17" ht="38.25" customHeight="1">
      <c r="B50" s="135" t="s">
        <v>60</v>
      </c>
      <c r="C50" s="217" t="s">
        <v>176</v>
      </c>
      <c r="D50" s="63" t="s">
        <v>3</v>
      </c>
      <c r="E50" s="136" t="s">
        <v>66</v>
      </c>
      <c r="F50" s="78">
        <v>100</v>
      </c>
      <c r="G50" s="73" t="s">
        <v>3</v>
      </c>
      <c r="H50" s="64">
        <f t="shared" si="0"/>
        <v>285200000</v>
      </c>
      <c r="I50" s="98">
        <v>260000000</v>
      </c>
      <c r="J50" s="98">
        <v>25200000</v>
      </c>
      <c r="K50" s="73"/>
      <c r="L50" s="76"/>
      <c r="M50" s="66">
        <v>45658</v>
      </c>
      <c r="N50" s="66">
        <v>46022</v>
      </c>
      <c r="O50" s="126">
        <f t="shared" ref="O50" si="43">+F51/F50</f>
        <v>0</v>
      </c>
      <c r="P50" s="126">
        <f t="shared" ref="P50" si="44">+H51/H50</f>
        <v>0</v>
      </c>
      <c r="Q50" s="127" t="e">
        <f t="shared" ref="Q50" si="45">+(O50*O50)/P50</f>
        <v>#DIV/0!</v>
      </c>
    </row>
    <row r="51" spans="2:17" ht="40.5" customHeight="1">
      <c r="B51" s="135"/>
      <c r="C51" s="217"/>
      <c r="D51" s="63" t="s">
        <v>2</v>
      </c>
      <c r="E51" s="136"/>
      <c r="F51" s="77">
        <v>0</v>
      </c>
      <c r="G51" s="73" t="s">
        <v>40</v>
      </c>
      <c r="H51" s="64">
        <f t="shared" si="0"/>
        <v>0</v>
      </c>
      <c r="I51" s="64"/>
      <c r="J51" s="64"/>
      <c r="K51" s="73"/>
      <c r="L51" s="76"/>
      <c r="M51" s="66">
        <v>45658</v>
      </c>
      <c r="N51" s="66">
        <v>46022</v>
      </c>
      <c r="O51" s="126"/>
      <c r="P51" s="126"/>
      <c r="Q51" s="127"/>
    </row>
    <row r="52" spans="2:17" ht="25.5" customHeight="1">
      <c r="B52" s="135" t="s">
        <v>60</v>
      </c>
      <c r="C52" s="217" t="s">
        <v>177</v>
      </c>
      <c r="D52" s="63" t="s">
        <v>3</v>
      </c>
      <c r="E52" s="136" t="s">
        <v>66</v>
      </c>
      <c r="F52" s="78">
        <v>100</v>
      </c>
      <c r="G52" s="73" t="s">
        <v>3</v>
      </c>
      <c r="H52" s="64">
        <f t="shared" si="0"/>
        <v>0</v>
      </c>
      <c r="I52" s="64"/>
      <c r="J52" s="64"/>
      <c r="K52" s="73"/>
      <c r="L52" s="76"/>
      <c r="M52" s="66">
        <v>45658</v>
      </c>
      <c r="N52" s="66">
        <v>46022</v>
      </c>
      <c r="O52" s="126">
        <f t="shared" ref="O52" si="46">+F53/F52</f>
        <v>0</v>
      </c>
      <c r="P52" s="126" t="e">
        <f t="shared" ref="P52" si="47">+H53/H52</f>
        <v>#DIV/0!</v>
      </c>
      <c r="Q52" s="127" t="e">
        <f t="shared" ref="Q52" si="48">+(O52*O52)/P52</f>
        <v>#DIV/0!</v>
      </c>
    </row>
    <row r="53" spans="2:17" ht="25.5" customHeight="1">
      <c r="B53" s="135"/>
      <c r="C53" s="217"/>
      <c r="D53" s="63" t="s">
        <v>2</v>
      </c>
      <c r="E53" s="136"/>
      <c r="F53" s="77">
        <v>0</v>
      </c>
      <c r="G53" s="73" t="s">
        <v>40</v>
      </c>
      <c r="H53" s="64">
        <f t="shared" si="0"/>
        <v>0</v>
      </c>
      <c r="I53" s="64"/>
      <c r="J53" s="64"/>
      <c r="K53" s="73"/>
      <c r="L53" s="76"/>
      <c r="M53" s="66">
        <v>45658</v>
      </c>
      <c r="N53" s="66">
        <v>46022</v>
      </c>
      <c r="O53" s="126"/>
      <c r="P53" s="126"/>
      <c r="Q53" s="127"/>
    </row>
    <row r="54" spans="2:17" ht="33.75" customHeight="1">
      <c r="B54" s="135" t="s">
        <v>61</v>
      </c>
      <c r="C54" s="217" t="s">
        <v>178</v>
      </c>
      <c r="D54" s="63" t="s">
        <v>3</v>
      </c>
      <c r="E54" s="136" t="s">
        <v>66</v>
      </c>
      <c r="F54" s="78">
        <v>100</v>
      </c>
      <c r="G54" s="73" t="s">
        <v>3</v>
      </c>
      <c r="H54" s="64">
        <f t="shared" si="0"/>
        <v>126000000</v>
      </c>
      <c r="I54" s="98">
        <v>75600000</v>
      </c>
      <c r="J54" s="99">
        <v>50400000</v>
      </c>
      <c r="K54" s="73"/>
      <c r="L54" s="76"/>
      <c r="M54" s="66">
        <v>45658</v>
      </c>
      <c r="N54" s="66">
        <v>46022</v>
      </c>
      <c r="O54" s="126">
        <f t="shared" ref="O54" si="49">+F55/F54</f>
        <v>0</v>
      </c>
      <c r="P54" s="126">
        <f t="shared" ref="P54" si="50">+H55/H54</f>
        <v>0</v>
      </c>
      <c r="Q54" s="127" t="e">
        <f t="shared" ref="Q54" si="51">+(O54*O54)/P54</f>
        <v>#DIV/0!</v>
      </c>
    </row>
    <row r="55" spans="2:17" ht="36" customHeight="1">
      <c r="B55" s="135"/>
      <c r="C55" s="217"/>
      <c r="D55" s="63" t="s">
        <v>2</v>
      </c>
      <c r="E55" s="136"/>
      <c r="F55" s="77">
        <v>0</v>
      </c>
      <c r="G55" s="73" t="s">
        <v>40</v>
      </c>
      <c r="H55" s="64">
        <f t="shared" si="0"/>
        <v>0</v>
      </c>
      <c r="I55" s="64"/>
      <c r="J55" s="64"/>
      <c r="K55" s="73"/>
      <c r="L55" s="76"/>
      <c r="M55" s="66">
        <v>45658</v>
      </c>
      <c r="N55" s="66">
        <v>46022</v>
      </c>
      <c r="O55" s="126"/>
      <c r="P55" s="126"/>
      <c r="Q55" s="127"/>
    </row>
    <row r="56" spans="2:17" ht="25.5" customHeight="1">
      <c r="B56" s="135" t="s">
        <v>61</v>
      </c>
      <c r="C56" s="217" t="s">
        <v>179</v>
      </c>
      <c r="D56" s="63" t="s">
        <v>3</v>
      </c>
      <c r="E56" s="136" t="s">
        <v>66</v>
      </c>
      <c r="F56" s="78">
        <v>100</v>
      </c>
      <c r="G56" s="73" t="s">
        <v>3</v>
      </c>
      <c r="H56" s="64">
        <f t="shared" si="0"/>
        <v>42000000</v>
      </c>
      <c r="I56" s="98">
        <v>42000000</v>
      </c>
      <c r="J56" s="64"/>
      <c r="K56" s="73"/>
      <c r="L56" s="76"/>
      <c r="M56" s="66">
        <v>45658</v>
      </c>
      <c r="N56" s="66">
        <v>46022</v>
      </c>
      <c r="O56" s="126">
        <f t="shared" ref="O56" si="52">+F57/F56</f>
        <v>0</v>
      </c>
      <c r="P56" s="126">
        <f t="shared" ref="P56" si="53">+H57/H56</f>
        <v>0</v>
      </c>
      <c r="Q56" s="127">
        <v>0</v>
      </c>
    </row>
    <row r="57" spans="2:17" ht="25.5" customHeight="1">
      <c r="B57" s="135"/>
      <c r="C57" s="217"/>
      <c r="D57" s="63" t="s">
        <v>2</v>
      </c>
      <c r="E57" s="136"/>
      <c r="F57" s="77">
        <v>0</v>
      </c>
      <c r="G57" s="73" t="s">
        <v>40</v>
      </c>
      <c r="H57" s="64">
        <f t="shared" si="0"/>
        <v>0</v>
      </c>
      <c r="I57" s="76"/>
      <c r="J57" s="76"/>
      <c r="K57" s="79"/>
      <c r="L57" s="76"/>
      <c r="M57" s="66">
        <v>45658</v>
      </c>
      <c r="N57" s="66">
        <v>46022</v>
      </c>
      <c r="O57" s="126"/>
      <c r="P57" s="126"/>
      <c r="Q57" s="127"/>
    </row>
    <row r="58" spans="2:17" ht="25.5" customHeight="1">
      <c r="B58" s="218" t="s">
        <v>62</v>
      </c>
      <c r="C58" s="217" t="s">
        <v>180</v>
      </c>
      <c r="D58" s="63" t="s">
        <v>38</v>
      </c>
      <c r="E58" s="122" t="s">
        <v>31</v>
      </c>
      <c r="F58" s="89">
        <v>1</v>
      </c>
      <c r="G58" s="73" t="s">
        <v>38</v>
      </c>
      <c r="H58" s="64">
        <f t="shared" si="0"/>
        <v>38100000</v>
      </c>
      <c r="I58" s="64"/>
      <c r="J58" s="98">
        <v>38100000</v>
      </c>
      <c r="K58" s="73"/>
      <c r="L58" s="76"/>
      <c r="M58" s="66">
        <v>45658</v>
      </c>
      <c r="N58" s="66">
        <v>46022</v>
      </c>
      <c r="O58" s="126">
        <f t="shared" ref="O58" si="54">+F59/F58</f>
        <v>0</v>
      </c>
      <c r="P58" s="126">
        <f t="shared" ref="P58" si="55">+H59/H58</f>
        <v>0</v>
      </c>
      <c r="Q58" s="127" t="e">
        <f t="shared" ref="Q58" si="56">+(O58*O58)/P58</f>
        <v>#DIV/0!</v>
      </c>
    </row>
    <row r="59" spans="2:17" ht="39.75" customHeight="1">
      <c r="B59" s="218"/>
      <c r="C59" s="217"/>
      <c r="D59" s="63" t="s">
        <v>2</v>
      </c>
      <c r="E59" s="122"/>
      <c r="F59" s="89">
        <v>0</v>
      </c>
      <c r="G59" s="73" t="s">
        <v>40</v>
      </c>
      <c r="H59" s="64">
        <f t="shared" si="0"/>
        <v>0</v>
      </c>
      <c r="I59" s="64"/>
      <c r="J59" s="64"/>
      <c r="K59" s="73"/>
      <c r="L59" s="76"/>
      <c r="M59" s="66">
        <v>45658</v>
      </c>
      <c r="N59" s="66">
        <v>46022</v>
      </c>
      <c r="O59" s="126"/>
      <c r="P59" s="126"/>
      <c r="Q59" s="127"/>
    </row>
    <row r="60" spans="2:17" ht="25.5" customHeight="1">
      <c r="B60" s="218" t="s">
        <v>63</v>
      </c>
      <c r="C60" s="217" t="s">
        <v>181</v>
      </c>
      <c r="D60" s="63" t="s">
        <v>3</v>
      </c>
      <c r="E60" s="136" t="s">
        <v>66</v>
      </c>
      <c r="F60" s="78">
        <v>100</v>
      </c>
      <c r="G60" s="73" t="s">
        <v>3</v>
      </c>
      <c r="H60" s="64">
        <f t="shared" si="0"/>
        <v>0</v>
      </c>
      <c r="I60" s="64"/>
      <c r="J60" s="64"/>
      <c r="K60" s="73"/>
      <c r="L60" s="76"/>
      <c r="M60" s="66">
        <v>45658</v>
      </c>
      <c r="N60" s="66">
        <v>46022</v>
      </c>
      <c r="O60" s="126">
        <f t="shared" ref="O60" si="57">+F61/F60</f>
        <v>0</v>
      </c>
      <c r="P60" s="126" t="e">
        <f t="shared" ref="P60" si="58">+H61/H60</f>
        <v>#DIV/0!</v>
      </c>
      <c r="Q60" s="127" t="e">
        <f t="shared" ref="Q60" si="59">+(O60*O60)/P60</f>
        <v>#DIV/0!</v>
      </c>
    </row>
    <row r="61" spans="2:17" ht="38.25" customHeight="1">
      <c r="B61" s="218"/>
      <c r="C61" s="217"/>
      <c r="D61" s="63" t="s">
        <v>2</v>
      </c>
      <c r="E61" s="136"/>
      <c r="F61" s="77">
        <v>0</v>
      </c>
      <c r="G61" s="73" t="s">
        <v>40</v>
      </c>
      <c r="H61" s="64">
        <f t="shared" si="0"/>
        <v>0</v>
      </c>
      <c r="I61" s="64"/>
      <c r="J61" s="64"/>
      <c r="K61" s="73"/>
      <c r="L61" s="76"/>
      <c r="M61" s="66">
        <v>45658</v>
      </c>
      <c r="N61" s="66">
        <v>46022</v>
      </c>
      <c r="O61" s="126"/>
      <c r="P61" s="126"/>
      <c r="Q61" s="127"/>
    </row>
    <row r="62" spans="2:17" ht="25.5" customHeight="1">
      <c r="B62" s="218" t="s">
        <v>63</v>
      </c>
      <c r="C62" s="217" t="s">
        <v>182</v>
      </c>
      <c r="D62" s="63" t="s">
        <v>3</v>
      </c>
      <c r="E62" s="122" t="s">
        <v>31</v>
      </c>
      <c r="F62" s="89">
        <v>1</v>
      </c>
      <c r="G62" s="73" t="s">
        <v>3</v>
      </c>
      <c r="H62" s="64">
        <f t="shared" si="0"/>
        <v>137200000</v>
      </c>
      <c r="I62" s="98"/>
      <c r="J62" s="99">
        <v>137200000</v>
      </c>
      <c r="K62" s="73"/>
      <c r="L62" s="76"/>
      <c r="M62" s="66">
        <v>45658</v>
      </c>
      <c r="N62" s="66">
        <v>46022</v>
      </c>
      <c r="O62" s="126">
        <f t="shared" ref="O62" si="60">+F63/F62</f>
        <v>0</v>
      </c>
      <c r="P62" s="126">
        <f t="shared" ref="P62" si="61">+H63/H62</f>
        <v>0</v>
      </c>
      <c r="Q62" s="127" t="e">
        <f t="shared" ref="Q62" si="62">+(O62*O62)/P62</f>
        <v>#DIV/0!</v>
      </c>
    </row>
    <row r="63" spans="2:17" ht="25.5" customHeight="1">
      <c r="B63" s="218"/>
      <c r="C63" s="217"/>
      <c r="D63" s="63" t="s">
        <v>2</v>
      </c>
      <c r="E63" s="122"/>
      <c r="F63" s="89">
        <v>0</v>
      </c>
      <c r="G63" s="73" t="s">
        <v>40</v>
      </c>
      <c r="H63" s="64">
        <f t="shared" si="0"/>
        <v>0</v>
      </c>
      <c r="I63" s="64"/>
      <c r="J63" s="64"/>
      <c r="K63" s="73"/>
      <c r="L63" s="76"/>
      <c r="M63" s="66">
        <v>45658</v>
      </c>
      <c r="N63" s="66">
        <v>46022</v>
      </c>
      <c r="O63" s="126"/>
      <c r="P63" s="126"/>
      <c r="Q63" s="127"/>
    </row>
    <row r="64" spans="2:17" ht="25.5" customHeight="1">
      <c r="B64" s="135" t="s">
        <v>64</v>
      </c>
      <c r="C64" s="217" t="s">
        <v>183</v>
      </c>
      <c r="D64" s="63" t="s">
        <v>3</v>
      </c>
      <c r="E64" s="122" t="s">
        <v>31</v>
      </c>
      <c r="F64" s="89">
        <v>1</v>
      </c>
      <c r="G64" s="73" t="s">
        <v>3</v>
      </c>
      <c r="H64" s="64">
        <f t="shared" si="0"/>
        <v>0</v>
      </c>
      <c r="I64" s="64"/>
      <c r="J64" s="64"/>
      <c r="K64" s="73"/>
      <c r="L64" s="76"/>
      <c r="M64" s="66">
        <v>45658</v>
      </c>
      <c r="N64" s="66">
        <v>46022</v>
      </c>
      <c r="O64" s="126">
        <f t="shared" ref="O64" si="63">+F65/F64</f>
        <v>0</v>
      </c>
      <c r="P64" s="126" t="e">
        <f t="shared" ref="P64" si="64">+H65/H64</f>
        <v>#DIV/0!</v>
      </c>
      <c r="Q64" s="127" t="e">
        <f t="shared" ref="Q64" si="65">+(O64*O64)/P64</f>
        <v>#DIV/0!</v>
      </c>
    </row>
    <row r="65" spans="2:18" ht="25.5" customHeight="1">
      <c r="B65" s="135"/>
      <c r="C65" s="217"/>
      <c r="D65" s="63" t="s">
        <v>2</v>
      </c>
      <c r="E65" s="122"/>
      <c r="F65" s="89">
        <v>0</v>
      </c>
      <c r="G65" s="73" t="s">
        <v>40</v>
      </c>
      <c r="H65" s="64">
        <f t="shared" si="0"/>
        <v>0</v>
      </c>
      <c r="I65" s="64"/>
      <c r="J65" s="64"/>
      <c r="K65" s="73"/>
      <c r="L65" s="76"/>
      <c r="M65" s="66">
        <v>45658</v>
      </c>
      <c r="N65" s="66">
        <v>46022</v>
      </c>
      <c r="O65" s="126"/>
      <c r="P65" s="126"/>
      <c r="Q65" s="127"/>
    </row>
    <row r="66" spans="2:18" ht="25.5" customHeight="1">
      <c r="B66" s="135" t="s">
        <v>64</v>
      </c>
      <c r="C66" s="217" t="s">
        <v>184</v>
      </c>
      <c r="D66" s="63" t="s">
        <v>38</v>
      </c>
      <c r="E66" s="122" t="s">
        <v>31</v>
      </c>
      <c r="F66" s="89">
        <v>1</v>
      </c>
      <c r="G66" s="73" t="s">
        <v>38</v>
      </c>
      <c r="H66" s="64">
        <f t="shared" si="0"/>
        <v>0</v>
      </c>
      <c r="I66" s="64"/>
      <c r="J66" s="64"/>
      <c r="K66" s="73"/>
      <c r="L66" s="76"/>
      <c r="M66" s="66">
        <v>45658</v>
      </c>
      <c r="N66" s="66">
        <v>46022</v>
      </c>
      <c r="O66" s="126">
        <f t="shared" ref="O66" si="66">+F67/F66</f>
        <v>0</v>
      </c>
      <c r="P66" s="126" t="e">
        <f t="shared" ref="P66" si="67">+H67/H66</f>
        <v>#DIV/0!</v>
      </c>
      <c r="Q66" s="127" t="e">
        <f t="shared" ref="Q66" si="68">+(O66*O66)/P66</f>
        <v>#DIV/0!</v>
      </c>
    </row>
    <row r="67" spans="2:18" ht="25.5" customHeight="1">
      <c r="B67" s="135"/>
      <c r="C67" s="217"/>
      <c r="D67" s="63" t="s">
        <v>2</v>
      </c>
      <c r="E67" s="122"/>
      <c r="F67" s="89">
        <v>0</v>
      </c>
      <c r="G67" s="73" t="s">
        <v>40</v>
      </c>
      <c r="H67" s="64">
        <f t="shared" si="0"/>
        <v>0</v>
      </c>
      <c r="I67" s="64"/>
      <c r="J67" s="64"/>
      <c r="K67" s="73"/>
      <c r="L67" s="76"/>
      <c r="M67" s="66">
        <v>45658</v>
      </c>
      <c r="N67" s="66">
        <v>46022</v>
      </c>
      <c r="O67" s="126"/>
      <c r="P67" s="126"/>
      <c r="Q67" s="127"/>
    </row>
    <row r="68" spans="2:18" ht="25.5" customHeight="1">
      <c r="B68" s="218" t="s">
        <v>65</v>
      </c>
      <c r="C68" s="217" t="s">
        <v>185</v>
      </c>
      <c r="D68" s="63" t="s">
        <v>3</v>
      </c>
      <c r="E68" s="122" t="s">
        <v>31</v>
      </c>
      <c r="F68" s="89">
        <v>1</v>
      </c>
      <c r="G68" s="73" t="s">
        <v>3</v>
      </c>
      <c r="H68" s="64">
        <f t="shared" si="0"/>
        <v>0</v>
      </c>
      <c r="I68" s="64"/>
      <c r="J68" s="64"/>
      <c r="K68" s="73"/>
      <c r="L68" s="76"/>
      <c r="M68" s="66">
        <v>45658</v>
      </c>
      <c r="N68" s="66">
        <v>46022</v>
      </c>
      <c r="O68" s="126">
        <f t="shared" ref="O68" si="69">+F69/F68</f>
        <v>0</v>
      </c>
      <c r="P68" s="126" t="e">
        <f t="shared" ref="P68" si="70">+H69/H68</f>
        <v>#DIV/0!</v>
      </c>
      <c r="Q68" s="127" t="e">
        <f t="shared" ref="Q68" si="71">+(O68*O68)/P68</f>
        <v>#DIV/0!</v>
      </c>
    </row>
    <row r="69" spans="2:18" ht="25.5" customHeight="1">
      <c r="B69" s="218"/>
      <c r="C69" s="217"/>
      <c r="D69" s="63" t="s">
        <v>2</v>
      </c>
      <c r="E69" s="122"/>
      <c r="F69" s="89">
        <v>0</v>
      </c>
      <c r="G69" s="73" t="s">
        <v>40</v>
      </c>
      <c r="H69" s="64">
        <f t="shared" si="0"/>
        <v>0</v>
      </c>
      <c r="I69" s="64"/>
      <c r="J69" s="64"/>
      <c r="K69" s="73"/>
      <c r="L69" s="76"/>
      <c r="M69" s="66">
        <v>45658</v>
      </c>
      <c r="N69" s="66">
        <v>46022</v>
      </c>
      <c r="O69" s="126"/>
      <c r="P69" s="126"/>
      <c r="Q69" s="127"/>
    </row>
    <row r="70" spans="2:18" ht="25.5" customHeight="1">
      <c r="B70" s="218" t="s">
        <v>65</v>
      </c>
      <c r="C70" s="217" t="s">
        <v>186</v>
      </c>
      <c r="D70" s="63" t="s">
        <v>3</v>
      </c>
      <c r="E70" s="122" t="s">
        <v>31</v>
      </c>
      <c r="F70" s="89">
        <v>1</v>
      </c>
      <c r="G70" s="73" t="s">
        <v>3</v>
      </c>
      <c r="H70" s="64">
        <f t="shared" si="0"/>
        <v>0</v>
      </c>
      <c r="I70" s="64"/>
      <c r="J70" s="64"/>
      <c r="K70" s="73"/>
      <c r="L70" s="76"/>
      <c r="M70" s="66">
        <v>45658</v>
      </c>
      <c r="N70" s="66">
        <v>46022</v>
      </c>
      <c r="O70" s="126">
        <f t="shared" ref="O70" si="72">+F71/F70</f>
        <v>0</v>
      </c>
      <c r="P70" s="126" t="e">
        <f t="shared" ref="P70" si="73">+H71/H70</f>
        <v>#DIV/0!</v>
      </c>
      <c r="Q70" s="127" t="e">
        <f t="shared" ref="Q70" si="74">+(O70*O70)/P70</f>
        <v>#DIV/0!</v>
      </c>
    </row>
    <row r="71" spans="2:18" ht="25.5" customHeight="1">
      <c r="B71" s="218"/>
      <c r="C71" s="217"/>
      <c r="D71" s="63" t="s">
        <v>2</v>
      </c>
      <c r="E71" s="122"/>
      <c r="F71" s="89">
        <v>0</v>
      </c>
      <c r="G71" s="73" t="s">
        <v>40</v>
      </c>
      <c r="H71" s="64">
        <f t="shared" si="0"/>
        <v>0</v>
      </c>
      <c r="I71" s="64"/>
      <c r="J71" s="64"/>
      <c r="K71" s="73"/>
      <c r="L71" s="76"/>
      <c r="M71" s="66">
        <v>45658</v>
      </c>
      <c r="N71" s="66">
        <v>46022</v>
      </c>
      <c r="O71" s="126"/>
      <c r="P71" s="126"/>
      <c r="Q71" s="127"/>
    </row>
    <row r="72" spans="2:18" ht="62.25" customHeight="1">
      <c r="B72" s="218" t="s">
        <v>65</v>
      </c>
      <c r="C72" s="217" t="s">
        <v>187</v>
      </c>
      <c r="D72" s="63" t="s">
        <v>3</v>
      </c>
      <c r="E72" s="122" t="s">
        <v>31</v>
      </c>
      <c r="F72" s="89">
        <v>1</v>
      </c>
      <c r="G72" s="73" t="s">
        <v>3</v>
      </c>
      <c r="H72" s="64">
        <f t="shared" si="0"/>
        <v>448400000</v>
      </c>
      <c r="I72" s="98">
        <v>110300000</v>
      </c>
      <c r="J72" s="99">
        <v>338100000</v>
      </c>
      <c r="K72" s="73"/>
      <c r="L72" s="76"/>
      <c r="M72" s="66">
        <v>45658</v>
      </c>
      <c r="N72" s="66">
        <v>46022</v>
      </c>
      <c r="O72" s="126">
        <f t="shared" ref="O72" si="75">+F73/F72</f>
        <v>0</v>
      </c>
      <c r="P72" s="126">
        <f t="shared" ref="P72" si="76">+H73/H72</f>
        <v>0</v>
      </c>
      <c r="Q72" s="127" t="e">
        <f t="shared" ref="Q72" si="77">+(O72*O72)/P72</f>
        <v>#DIV/0!</v>
      </c>
    </row>
    <row r="73" spans="2:18" ht="40.5" customHeight="1">
      <c r="B73" s="218"/>
      <c r="C73" s="217"/>
      <c r="D73" s="63" t="s">
        <v>2</v>
      </c>
      <c r="E73" s="122"/>
      <c r="F73" s="89">
        <v>0</v>
      </c>
      <c r="G73" s="73" t="s">
        <v>40</v>
      </c>
      <c r="H73" s="64">
        <f t="shared" si="0"/>
        <v>0</v>
      </c>
      <c r="I73" s="64"/>
      <c r="J73" s="64"/>
      <c r="K73" s="73"/>
      <c r="L73" s="76"/>
      <c r="M73" s="66">
        <v>45658</v>
      </c>
      <c r="N73" s="66">
        <v>46022</v>
      </c>
      <c r="O73" s="126"/>
      <c r="P73" s="126"/>
      <c r="Q73" s="127"/>
    </row>
    <row r="74" spans="2:18" ht="25.5" customHeight="1">
      <c r="B74" s="135" t="s">
        <v>65</v>
      </c>
      <c r="C74" s="217" t="s">
        <v>188</v>
      </c>
      <c r="D74" s="73" t="s">
        <v>3</v>
      </c>
      <c r="E74" s="122" t="s">
        <v>31</v>
      </c>
      <c r="F74" s="89">
        <v>1</v>
      </c>
      <c r="G74" s="73" t="s">
        <v>3</v>
      </c>
      <c r="H74" s="64">
        <f t="shared" si="0"/>
        <v>75600000</v>
      </c>
      <c r="I74" s="98"/>
      <c r="J74" s="98">
        <v>75600000</v>
      </c>
      <c r="K74" s="73"/>
      <c r="L74" s="79"/>
      <c r="M74" s="66">
        <v>45658</v>
      </c>
      <c r="N74" s="66">
        <v>46022</v>
      </c>
      <c r="O74" s="126">
        <f t="shared" ref="O74" si="78">+F75/F74</f>
        <v>0</v>
      </c>
      <c r="P74" s="126">
        <f t="shared" ref="P74" si="79">+H75/H74</f>
        <v>0</v>
      </c>
      <c r="Q74" s="127">
        <v>0</v>
      </c>
    </row>
    <row r="75" spans="2:18" ht="25.5" customHeight="1">
      <c r="B75" s="135"/>
      <c r="C75" s="217"/>
      <c r="D75" s="73" t="s">
        <v>2</v>
      </c>
      <c r="E75" s="122"/>
      <c r="F75" s="89">
        <v>0</v>
      </c>
      <c r="G75" s="73" t="s">
        <v>40</v>
      </c>
      <c r="H75" s="64">
        <f t="shared" si="0"/>
        <v>0</v>
      </c>
      <c r="I75" s="76"/>
      <c r="J75" s="76"/>
      <c r="K75" s="79"/>
      <c r="L75" s="76"/>
      <c r="M75" s="66">
        <v>45658</v>
      </c>
      <c r="N75" s="66">
        <v>46022</v>
      </c>
      <c r="O75" s="126"/>
      <c r="P75" s="126"/>
      <c r="Q75" s="127"/>
    </row>
    <row r="76" spans="2:18">
      <c r="B76" s="128"/>
      <c r="C76" s="236" t="s">
        <v>7</v>
      </c>
      <c r="D76" s="73" t="s">
        <v>3</v>
      </c>
      <c r="E76" s="122"/>
      <c r="F76" s="77"/>
      <c r="G76" s="73" t="s">
        <v>3</v>
      </c>
      <c r="H76" s="82">
        <f>H18+H20+H22+H24+H26+H28+H30+H32+H34+H36+H38+H40+H42+H44+H46+H48+H50+H52+H54+H56+H58+H60+H62+H64+H66+H68+H70+H72+H74</f>
        <v>4747010620</v>
      </c>
      <c r="I76" s="82"/>
      <c r="J76" s="71"/>
      <c r="K76" s="71"/>
      <c r="L76" s="71"/>
      <c r="M76" s="66">
        <v>45658</v>
      </c>
      <c r="N76" s="66">
        <v>46022</v>
      </c>
      <c r="O76" s="126"/>
      <c r="P76" s="126"/>
      <c r="Q76" s="127"/>
    </row>
    <row r="77" spans="2:18">
      <c r="B77" s="128"/>
      <c r="C77" s="236"/>
      <c r="D77" s="73" t="s">
        <v>2</v>
      </c>
      <c r="E77" s="122"/>
      <c r="F77" s="77"/>
      <c r="G77" s="73" t="s">
        <v>40</v>
      </c>
      <c r="H77" s="83">
        <f>H19+H21+H23+H25+H27+H29+H31+H33+H35+H37+H39+H41+H43+H45+H47+H49+H51+H53+H55+H57+H59+H61+H63+H65+H67+H69+H71+H73+H75</f>
        <v>0</v>
      </c>
      <c r="I77" s="71"/>
      <c r="J77" s="71"/>
      <c r="K77" s="84"/>
      <c r="L77" s="71"/>
      <c r="M77" s="66">
        <v>45658</v>
      </c>
      <c r="N77" s="66">
        <v>46022</v>
      </c>
      <c r="O77" s="126"/>
      <c r="P77" s="126"/>
      <c r="Q77" s="127"/>
    </row>
    <row r="78" spans="2:18">
      <c r="B78" s="90"/>
      <c r="C78" s="90"/>
      <c r="D78" s="90"/>
      <c r="E78" s="90"/>
      <c r="F78" s="90"/>
      <c r="G78" s="90"/>
      <c r="H78" s="91"/>
      <c r="I78" s="92"/>
      <c r="J78" s="93"/>
      <c r="K78" s="93"/>
      <c r="L78" s="93"/>
      <c r="M78" s="94"/>
      <c r="N78" s="94"/>
      <c r="O78" s="92"/>
      <c r="P78" s="95"/>
      <c r="Q78" s="95"/>
      <c r="R78" s="13"/>
    </row>
    <row r="79" spans="2:18" ht="15.75">
      <c r="B79" s="130" t="s">
        <v>42</v>
      </c>
      <c r="C79" s="130"/>
      <c r="D79" s="132" t="s">
        <v>6</v>
      </c>
      <c r="E79" s="132"/>
      <c r="F79" s="132"/>
      <c r="G79" s="132"/>
      <c r="H79" s="132"/>
      <c r="I79" s="132"/>
      <c r="J79" s="54" t="s">
        <v>43</v>
      </c>
      <c r="K79" s="132" t="s">
        <v>44</v>
      </c>
      <c r="L79" s="132"/>
      <c r="M79" s="134" t="s">
        <v>5</v>
      </c>
      <c r="N79" s="134"/>
      <c r="O79" s="134"/>
      <c r="P79" s="134"/>
      <c r="Q79" s="134"/>
    </row>
    <row r="80" spans="2:18" ht="39.75" customHeight="1">
      <c r="B80" s="237" t="s">
        <v>96</v>
      </c>
      <c r="C80" s="237"/>
      <c r="D80" s="221" t="s">
        <v>128</v>
      </c>
      <c r="E80" s="221"/>
      <c r="F80" s="221"/>
      <c r="G80" s="221"/>
      <c r="H80" s="221"/>
      <c r="I80" s="221"/>
      <c r="J80" s="219" t="s">
        <v>130</v>
      </c>
      <c r="K80" s="12" t="s">
        <v>3</v>
      </c>
      <c r="L80" s="61">
        <v>0</v>
      </c>
      <c r="M80" s="107" t="s">
        <v>147</v>
      </c>
      <c r="N80" s="107"/>
      <c r="O80" s="107"/>
      <c r="P80" s="107"/>
      <c r="Q80" s="107"/>
    </row>
    <row r="81" spans="2:17" ht="51" customHeight="1">
      <c r="B81" s="237"/>
      <c r="C81" s="237"/>
      <c r="D81" s="221"/>
      <c r="E81" s="221"/>
      <c r="F81" s="221"/>
      <c r="G81" s="221"/>
      <c r="H81" s="221"/>
      <c r="I81" s="221"/>
      <c r="J81" s="219"/>
      <c r="K81" s="12" t="s">
        <v>2</v>
      </c>
      <c r="L81" s="62">
        <v>0</v>
      </c>
      <c r="M81" s="124" t="s">
        <v>0</v>
      </c>
      <c r="N81" s="124"/>
      <c r="O81" s="124"/>
      <c r="P81" s="124"/>
      <c r="Q81" s="124"/>
    </row>
    <row r="82" spans="2:17" ht="27.75" customHeight="1">
      <c r="B82" s="220" t="s">
        <v>97</v>
      </c>
      <c r="C82" s="220"/>
      <c r="D82" s="221" t="s">
        <v>114</v>
      </c>
      <c r="E82" s="221"/>
      <c r="F82" s="221"/>
      <c r="G82" s="221"/>
      <c r="H82" s="221"/>
      <c r="I82" s="221"/>
      <c r="J82" s="219" t="s">
        <v>130</v>
      </c>
      <c r="K82" s="12" t="s">
        <v>3</v>
      </c>
      <c r="L82" s="59">
        <v>0</v>
      </c>
      <c r="M82" s="107" t="s">
        <v>148</v>
      </c>
      <c r="N82" s="107"/>
      <c r="O82" s="107"/>
      <c r="P82" s="107"/>
      <c r="Q82" s="107"/>
    </row>
    <row r="83" spans="2:17" ht="62.25" customHeight="1">
      <c r="B83" s="220"/>
      <c r="C83" s="220"/>
      <c r="D83" s="221"/>
      <c r="E83" s="221"/>
      <c r="F83" s="221"/>
      <c r="G83" s="221"/>
      <c r="H83" s="221"/>
      <c r="I83" s="221"/>
      <c r="J83" s="219"/>
      <c r="K83" s="12" t="s">
        <v>2</v>
      </c>
      <c r="L83" s="96">
        <v>0</v>
      </c>
      <c r="M83" s="108" t="s">
        <v>4</v>
      </c>
      <c r="N83" s="108"/>
      <c r="O83" s="108"/>
      <c r="P83" s="108"/>
      <c r="Q83" s="108"/>
    </row>
    <row r="84" spans="2:17" ht="15.75">
      <c r="B84" s="220" t="s">
        <v>97</v>
      </c>
      <c r="C84" s="220"/>
      <c r="D84" s="221" t="s">
        <v>115</v>
      </c>
      <c r="E84" s="221"/>
      <c r="F84" s="221"/>
      <c r="G84" s="221"/>
      <c r="H84" s="221"/>
      <c r="I84" s="221"/>
      <c r="J84" s="219" t="s">
        <v>130</v>
      </c>
      <c r="K84" s="12" t="s">
        <v>3</v>
      </c>
      <c r="L84" s="60">
        <v>0</v>
      </c>
      <c r="M84" s="87"/>
      <c r="N84" s="87"/>
      <c r="O84" s="87"/>
      <c r="P84" s="87"/>
      <c r="Q84" s="87"/>
    </row>
    <row r="85" spans="2:17" ht="15.75">
      <c r="B85" s="220"/>
      <c r="C85" s="220"/>
      <c r="D85" s="221"/>
      <c r="E85" s="221"/>
      <c r="F85" s="221"/>
      <c r="G85" s="221"/>
      <c r="H85" s="221"/>
      <c r="I85" s="221"/>
      <c r="J85" s="219"/>
      <c r="K85" s="12" t="s">
        <v>2</v>
      </c>
      <c r="L85" s="96">
        <v>0</v>
      </c>
      <c r="M85" s="87"/>
      <c r="N85" s="87"/>
      <c r="O85" s="87"/>
      <c r="P85" s="87"/>
      <c r="Q85" s="87"/>
    </row>
    <row r="86" spans="2:17" ht="15.75">
      <c r="B86" s="220" t="s">
        <v>97</v>
      </c>
      <c r="C86" s="220"/>
      <c r="D86" s="221" t="s">
        <v>116</v>
      </c>
      <c r="E86" s="221"/>
      <c r="F86" s="221"/>
      <c r="G86" s="221"/>
      <c r="H86" s="221"/>
      <c r="I86" s="221"/>
      <c r="J86" s="219" t="s">
        <v>130</v>
      </c>
      <c r="K86" s="12" t="s">
        <v>3</v>
      </c>
      <c r="L86" s="59">
        <v>0</v>
      </c>
      <c r="M86" s="88"/>
      <c r="N86" s="88"/>
      <c r="O86" s="88"/>
      <c r="P86" s="88"/>
      <c r="Q86" s="88"/>
    </row>
    <row r="87" spans="2:17" ht="15.75">
      <c r="B87" s="220"/>
      <c r="C87" s="220"/>
      <c r="D87" s="221"/>
      <c r="E87" s="221"/>
      <c r="F87" s="221"/>
      <c r="G87" s="221"/>
      <c r="H87" s="221"/>
      <c r="I87" s="221"/>
      <c r="J87" s="219"/>
      <c r="K87" s="12" t="s">
        <v>2</v>
      </c>
      <c r="L87" s="96">
        <v>0</v>
      </c>
      <c r="M87" s="88"/>
      <c r="N87" s="88"/>
      <c r="O87" s="88"/>
      <c r="P87" s="88"/>
      <c r="Q87" s="88"/>
    </row>
    <row r="88" spans="2:17" ht="15.75">
      <c r="B88" s="220" t="s">
        <v>98</v>
      </c>
      <c r="C88" s="220"/>
      <c r="D88" s="221" t="s">
        <v>117</v>
      </c>
      <c r="E88" s="221"/>
      <c r="F88" s="221"/>
      <c r="G88" s="221"/>
      <c r="H88" s="221"/>
      <c r="I88" s="221"/>
      <c r="J88" s="219" t="s">
        <v>130</v>
      </c>
      <c r="K88" s="12" t="s">
        <v>3</v>
      </c>
      <c r="L88" s="60">
        <v>0</v>
      </c>
      <c r="M88" s="55"/>
      <c r="N88" s="55"/>
      <c r="O88" s="55"/>
      <c r="P88" s="55"/>
      <c r="Q88" s="55"/>
    </row>
    <row r="89" spans="2:17" ht="15.75">
      <c r="B89" s="220"/>
      <c r="C89" s="220"/>
      <c r="D89" s="221"/>
      <c r="E89" s="221"/>
      <c r="F89" s="221"/>
      <c r="G89" s="221"/>
      <c r="H89" s="221"/>
      <c r="I89" s="221"/>
      <c r="J89" s="219"/>
      <c r="K89" s="12" t="s">
        <v>2</v>
      </c>
      <c r="L89" s="96">
        <v>0</v>
      </c>
      <c r="M89" s="55"/>
      <c r="N89" s="55"/>
      <c r="O89" s="55"/>
      <c r="P89" s="55"/>
      <c r="Q89" s="55"/>
    </row>
    <row r="90" spans="2:17" ht="15.75">
      <c r="B90" s="220" t="s">
        <v>99</v>
      </c>
      <c r="C90" s="220"/>
      <c r="D90" s="221" t="s">
        <v>117</v>
      </c>
      <c r="E90" s="221"/>
      <c r="F90" s="221"/>
      <c r="G90" s="221"/>
      <c r="H90" s="221"/>
      <c r="I90" s="221"/>
      <c r="J90" s="219" t="s">
        <v>130</v>
      </c>
      <c r="K90" s="12" t="s">
        <v>3</v>
      </c>
      <c r="L90" s="59">
        <v>0</v>
      </c>
      <c r="M90" s="55"/>
      <c r="N90" s="55"/>
      <c r="O90" s="55"/>
      <c r="P90" s="55"/>
      <c r="Q90" s="55"/>
    </row>
    <row r="91" spans="2:17" ht="15.75">
      <c r="B91" s="220"/>
      <c r="C91" s="220"/>
      <c r="D91" s="221"/>
      <c r="E91" s="221"/>
      <c r="F91" s="221"/>
      <c r="G91" s="221"/>
      <c r="H91" s="221"/>
      <c r="I91" s="221"/>
      <c r="J91" s="219"/>
      <c r="K91" s="12" t="s">
        <v>2</v>
      </c>
      <c r="L91" s="96">
        <v>0</v>
      </c>
      <c r="M91" s="55"/>
      <c r="N91" s="55"/>
      <c r="O91" s="55"/>
      <c r="P91" s="55"/>
      <c r="Q91" s="55"/>
    </row>
    <row r="92" spans="2:17" ht="15.75">
      <c r="B92" s="220" t="s">
        <v>97</v>
      </c>
      <c r="C92" s="220"/>
      <c r="D92" s="221" t="s">
        <v>118</v>
      </c>
      <c r="E92" s="221"/>
      <c r="F92" s="221"/>
      <c r="G92" s="221"/>
      <c r="H92" s="221"/>
      <c r="I92" s="221"/>
      <c r="J92" s="219" t="s">
        <v>130</v>
      </c>
      <c r="K92" s="12" t="s">
        <v>3</v>
      </c>
      <c r="L92" s="60">
        <v>0</v>
      </c>
      <c r="M92" s="55"/>
      <c r="N92" s="55"/>
      <c r="O92" s="55"/>
      <c r="P92" s="55"/>
      <c r="Q92" s="55"/>
    </row>
    <row r="93" spans="2:17" ht="15.75">
      <c r="B93" s="220"/>
      <c r="C93" s="220"/>
      <c r="D93" s="221"/>
      <c r="E93" s="221"/>
      <c r="F93" s="221"/>
      <c r="G93" s="221"/>
      <c r="H93" s="221"/>
      <c r="I93" s="221"/>
      <c r="J93" s="219"/>
      <c r="K93" s="12" t="s">
        <v>2</v>
      </c>
      <c r="L93" s="96">
        <v>0</v>
      </c>
      <c r="M93" s="55"/>
      <c r="N93" s="55"/>
      <c r="O93" s="55"/>
      <c r="P93" s="55"/>
      <c r="Q93" s="55"/>
    </row>
    <row r="94" spans="2:17" ht="15.75">
      <c r="B94" s="220" t="s">
        <v>100</v>
      </c>
      <c r="C94" s="220"/>
      <c r="D94" s="221" t="s">
        <v>119</v>
      </c>
      <c r="E94" s="221"/>
      <c r="F94" s="221"/>
      <c r="G94" s="221"/>
      <c r="H94" s="221"/>
      <c r="I94" s="221"/>
      <c r="J94" s="219" t="s">
        <v>130</v>
      </c>
      <c r="K94" s="12" t="s">
        <v>3</v>
      </c>
      <c r="L94" s="59">
        <v>0</v>
      </c>
      <c r="M94" s="55"/>
      <c r="N94" s="55"/>
      <c r="O94" s="55"/>
      <c r="P94" s="55"/>
      <c r="Q94" s="55"/>
    </row>
    <row r="95" spans="2:17" ht="15.75">
      <c r="B95" s="220"/>
      <c r="C95" s="220"/>
      <c r="D95" s="221"/>
      <c r="E95" s="221"/>
      <c r="F95" s="221"/>
      <c r="G95" s="221"/>
      <c r="H95" s="221"/>
      <c r="I95" s="221"/>
      <c r="J95" s="219"/>
      <c r="K95" s="12" t="s">
        <v>2</v>
      </c>
      <c r="L95" s="96">
        <v>0</v>
      </c>
      <c r="M95" s="55"/>
      <c r="N95" s="55"/>
      <c r="O95" s="55"/>
      <c r="P95" s="55"/>
      <c r="Q95" s="55"/>
    </row>
    <row r="96" spans="2:17" ht="15.75">
      <c r="B96" s="220" t="s">
        <v>101</v>
      </c>
      <c r="C96" s="220"/>
      <c r="D96" s="221" t="s">
        <v>120</v>
      </c>
      <c r="E96" s="221"/>
      <c r="F96" s="221"/>
      <c r="G96" s="221"/>
      <c r="H96" s="221"/>
      <c r="I96" s="221"/>
      <c r="J96" s="219" t="s">
        <v>130</v>
      </c>
      <c r="K96" s="12" t="s">
        <v>3</v>
      </c>
      <c r="L96" s="60">
        <v>0</v>
      </c>
      <c r="M96" s="55"/>
      <c r="N96" s="55"/>
      <c r="O96" s="55"/>
      <c r="P96" s="55"/>
      <c r="Q96" s="55"/>
    </row>
    <row r="97" spans="2:17" ht="15.75">
      <c r="B97" s="220"/>
      <c r="C97" s="220"/>
      <c r="D97" s="221"/>
      <c r="E97" s="221"/>
      <c r="F97" s="221"/>
      <c r="G97" s="221"/>
      <c r="H97" s="221"/>
      <c r="I97" s="221"/>
      <c r="J97" s="219"/>
      <c r="K97" s="12" t="s">
        <v>2</v>
      </c>
      <c r="L97" s="96">
        <v>0</v>
      </c>
      <c r="M97" s="55"/>
      <c r="N97" s="55"/>
      <c r="O97" s="55"/>
      <c r="P97" s="55"/>
      <c r="Q97" s="55"/>
    </row>
    <row r="98" spans="2:17" ht="15.75">
      <c r="B98" s="220" t="s">
        <v>102</v>
      </c>
      <c r="C98" s="220"/>
      <c r="D98" s="221" t="s">
        <v>121</v>
      </c>
      <c r="E98" s="221"/>
      <c r="F98" s="221"/>
      <c r="G98" s="221"/>
      <c r="H98" s="221"/>
      <c r="I98" s="221"/>
      <c r="J98" s="219" t="s">
        <v>130</v>
      </c>
      <c r="K98" s="12" t="s">
        <v>3</v>
      </c>
      <c r="L98" s="59">
        <v>0</v>
      </c>
      <c r="M98" s="55"/>
      <c r="N98" s="55"/>
      <c r="O98" s="55"/>
      <c r="P98" s="55"/>
      <c r="Q98" s="55"/>
    </row>
    <row r="99" spans="2:17" ht="15.75">
      <c r="B99" s="220"/>
      <c r="C99" s="220"/>
      <c r="D99" s="221"/>
      <c r="E99" s="221"/>
      <c r="F99" s="221"/>
      <c r="G99" s="221"/>
      <c r="H99" s="221"/>
      <c r="I99" s="221"/>
      <c r="J99" s="219"/>
      <c r="K99" s="12" t="s">
        <v>2</v>
      </c>
      <c r="L99" s="96">
        <v>0</v>
      </c>
      <c r="M99" s="55"/>
      <c r="N99" s="55"/>
      <c r="O99" s="55"/>
      <c r="P99" s="55"/>
      <c r="Q99" s="55"/>
    </row>
    <row r="100" spans="2:17" ht="15.75">
      <c r="B100" s="220" t="s">
        <v>103</v>
      </c>
      <c r="C100" s="220"/>
      <c r="D100" s="221" t="s">
        <v>122</v>
      </c>
      <c r="E100" s="221"/>
      <c r="F100" s="221"/>
      <c r="G100" s="221"/>
      <c r="H100" s="221"/>
      <c r="I100" s="221"/>
      <c r="J100" s="219" t="s">
        <v>130</v>
      </c>
      <c r="K100" s="12" t="s">
        <v>3</v>
      </c>
      <c r="L100" s="60">
        <v>0</v>
      </c>
      <c r="M100" s="55"/>
      <c r="N100" s="55"/>
      <c r="O100" s="55"/>
      <c r="P100" s="55"/>
      <c r="Q100" s="55"/>
    </row>
    <row r="101" spans="2:17" ht="15.75">
      <c r="B101" s="220"/>
      <c r="C101" s="220"/>
      <c r="D101" s="221"/>
      <c r="E101" s="221"/>
      <c r="F101" s="221"/>
      <c r="G101" s="221"/>
      <c r="H101" s="221"/>
      <c r="I101" s="221"/>
      <c r="J101" s="219"/>
      <c r="K101" s="12" t="s">
        <v>2</v>
      </c>
      <c r="L101" s="96">
        <v>0</v>
      </c>
      <c r="M101" s="55"/>
      <c r="N101" s="55"/>
      <c r="O101" s="55"/>
      <c r="P101" s="55"/>
      <c r="Q101" s="55"/>
    </row>
    <row r="102" spans="2:17" ht="15.75">
      <c r="B102" s="220" t="s">
        <v>104</v>
      </c>
      <c r="C102" s="220"/>
      <c r="D102" s="221" t="s">
        <v>123</v>
      </c>
      <c r="E102" s="221"/>
      <c r="F102" s="221"/>
      <c r="G102" s="221"/>
      <c r="H102" s="221"/>
      <c r="I102" s="221"/>
      <c r="J102" s="219" t="s">
        <v>130</v>
      </c>
      <c r="K102" s="12" t="s">
        <v>3</v>
      </c>
      <c r="L102" s="59">
        <v>0</v>
      </c>
      <c r="M102" s="55"/>
      <c r="N102" s="55"/>
      <c r="O102" s="55"/>
      <c r="P102" s="55"/>
      <c r="Q102" s="55"/>
    </row>
    <row r="103" spans="2:17" ht="15.75">
      <c r="B103" s="220"/>
      <c r="C103" s="220"/>
      <c r="D103" s="221"/>
      <c r="E103" s="221"/>
      <c r="F103" s="221"/>
      <c r="G103" s="221"/>
      <c r="H103" s="221"/>
      <c r="I103" s="221"/>
      <c r="J103" s="219"/>
      <c r="K103" s="12" t="s">
        <v>2</v>
      </c>
      <c r="L103" s="96">
        <v>0</v>
      </c>
      <c r="M103" s="55"/>
      <c r="N103" s="55"/>
      <c r="O103" s="55"/>
      <c r="P103" s="55"/>
      <c r="Q103" s="55"/>
    </row>
    <row r="104" spans="2:17" ht="15.75">
      <c r="B104" s="220" t="s">
        <v>105</v>
      </c>
      <c r="C104" s="220"/>
      <c r="D104" s="221" t="s">
        <v>124</v>
      </c>
      <c r="E104" s="221"/>
      <c r="F104" s="221"/>
      <c r="G104" s="221"/>
      <c r="H104" s="221"/>
      <c r="I104" s="221"/>
      <c r="J104" s="219" t="s">
        <v>130</v>
      </c>
      <c r="K104" s="12" t="s">
        <v>3</v>
      </c>
      <c r="L104" s="60">
        <v>0</v>
      </c>
      <c r="M104" s="55"/>
      <c r="N104" s="55"/>
      <c r="O104" s="55"/>
      <c r="P104" s="55"/>
      <c r="Q104" s="55"/>
    </row>
    <row r="105" spans="2:17" ht="15.75">
      <c r="B105" s="220"/>
      <c r="C105" s="220"/>
      <c r="D105" s="221"/>
      <c r="E105" s="221"/>
      <c r="F105" s="221"/>
      <c r="G105" s="221"/>
      <c r="H105" s="221"/>
      <c r="I105" s="221"/>
      <c r="J105" s="219"/>
      <c r="K105" s="12" t="s">
        <v>2</v>
      </c>
      <c r="L105" s="96">
        <v>0</v>
      </c>
      <c r="M105" s="55"/>
      <c r="N105" s="55"/>
      <c r="O105" s="55"/>
      <c r="P105" s="55"/>
      <c r="Q105" s="55"/>
    </row>
    <row r="106" spans="2:17" ht="15.75">
      <c r="B106" s="220" t="s">
        <v>106</v>
      </c>
      <c r="C106" s="220"/>
      <c r="D106" s="221" t="s">
        <v>124</v>
      </c>
      <c r="E106" s="221"/>
      <c r="F106" s="221"/>
      <c r="G106" s="221"/>
      <c r="H106" s="221"/>
      <c r="I106" s="221"/>
      <c r="J106" s="219" t="s">
        <v>130</v>
      </c>
      <c r="K106" s="12" t="s">
        <v>3</v>
      </c>
      <c r="L106" s="60">
        <v>0</v>
      </c>
      <c r="M106" s="55"/>
      <c r="N106" s="55"/>
      <c r="O106" s="55"/>
      <c r="P106" s="55"/>
      <c r="Q106" s="55"/>
    </row>
    <row r="107" spans="2:17" ht="15.75">
      <c r="B107" s="220"/>
      <c r="C107" s="220"/>
      <c r="D107" s="221"/>
      <c r="E107" s="221"/>
      <c r="F107" s="221"/>
      <c r="G107" s="221"/>
      <c r="H107" s="221"/>
      <c r="I107" s="221"/>
      <c r="J107" s="219"/>
      <c r="K107" s="12" t="s">
        <v>2</v>
      </c>
      <c r="L107" s="96">
        <v>0</v>
      </c>
      <c r="M107" s="55"/>
      <c r="N107" s="55"/>
      <c r="O107" s="55"/>
      <c r="P107" s="55"/>
      <c r="Q107" s="55"/>
    </row>
    <row r="108" spans="2:17" ht="15.75">
      <c r="B108" s="220" t="s">
        <v>107</v>
      </c>
      <c r="C108" s="220"/>
      <c r="D108" s="221" t="s">
        <v>125</v>
      </c>
      <c r="E108" s="221"/>
      <c r="F108" s="221"/>
      <c r="G108" s="221"/>
      <c r="H108" s="221"/>
      <c r="I108" s="221"/>
      <c r="J108" s="219" t="s">
        <v>130</v>
      </c>
      <c r="K108" s="12" t="s">
        <v>3</v>
      </c>
      <c r="L108" s="60">
        <v>0</v>
      </c>
      <c r="M108" s="55"/>
      <c r="N108" s="55"/>
      <c r="O108" s="55"/>
      <c r="P108" s="55"/>
      <c r="Q108" s="55"/>
    </row>
    <row r="109" spans="2:17" ht="15.75">
      <c r="B109" s="220"/>
      <c r="C109" s="220"/>
      <c r="D109" s="221"/>
      <c r="E109" s="221"/>
      <c r="F109" s="221"/>
      <c r="G109" s="221"/>
      <c r="H109" s="221"/>
      <c r="I109" s="221"/>
      <c r="J109" s="219"/>
      <c r="K109" s="12" t="s">
        <v>2</v>
      </c>
      <c r="L109" s="96">
        <v>0</v>
      </c>
      <c r="M109" s="55"/>
      <c r="N109" s="55"/>
      <c r="O109" s="55"/>
      <c r="P109" s="55"/>
      <c r="Q109" s="55"/>
    </row>
    <row r="110" spans="2:17" ht="15.75">
      <c r="B110" s="220" t="s">
        <v>108</v>
      </c>
      <c r="C110" s="220"/>
      <c r="D110" s="221" t="s">
        <v>126</v>
      </c>
      <c r="E110" s="221"/>
      <c r="F110" s="221"/>
      <c r="G110" s="221"/>
      <c r="H110" s="221"/>
      <c r="I110" s="221"/>
      <c r="J110" s="219" t="s">
        <v>130</v>
      </c>
      <c r="K110" s="12" t="s">
        <v>3</v>
      </c>
      <c r="L110" s="59">
        <v>0</v>
      </c>
      <c r="M110" s="55"/>
      <c r="N110" s="55"/>
      <c r="O110" s="55"/>
      <c r="P110" s="55"/>
      <c r="Q110" s="55"/>
    </row>
    <row r="111" spans="2:17" ht="15.75">
      <c r="B111" s="220"/>
      <c r="C111" s="220"/>
      <c r="D111" s="221"/>
      <c r="E111" s="221"/>
      <c r="F111" s="221"/>
      <c r="G111" s="221"/>
      <c r="H111" s="221"/>
      <c r="I111" s="221"/>
      <c r="J111" s="219"/>
      <c r="K111" s="12" t="s">
        <v>2</v>
      </c>
      <c r="L111" s="96">
        <v>0</v>
      </c>
      <c r="M111" s="55"/>
      <c r="N111" s="55"/>
      <c r="O111" s="55"/>
      <c r="P111" s="55"/>
      <c r="Q111" s="55"/>
    </row>
    <row r="112" spans="2:17" ht="15.75">
      <c r="B112" s="220" t="s">
        <v>109</v>
      </c>
      <c r="C112" s="220"/>
      <c r="D112" s="221" t="s">
        <v>127</v>
      </c>
      <c r="E112" s="221"/>
      <c r="F112" s="221"/>
      <c r="G112" s="221"/>
      <c r="H112" s="221"/>
      <c r="I112" s="221"/>
      <c r="J112" s="219" t="s">
        <v>130</v>
      </c>
      <c r="K112" s="12" t="s">
        <v>3</v>
      </c>
      <c r="L112" s="60">
        <v>0</v>
      </c>
      <c r="M112" s="55"/>
      <c r="N112" s="55"/>
      <c r="O112" s="55"/>
      <c r="P112" s="55"/>
      <c r="Q112" s="55"/>
    </row>
    <row r="113" spans="2:52" ht="15.75">
      <c r="B113" s="220"/>
      <c r="C113" s="220"/>
      <c r="D113" s="221"/>
      <c r="E113" s="221"/>
      <c r="F113" s="221"/>
      <c r="G113" s="221"/>
      <c r="H113" s="221"/>
      <c r="I113" s="221"/>
      <c r="J113" s="219"/>
      <c r="K113" s="12" t="s">
        <v>2</v>
      </c>
      <c r="L113" s="96">
        <v>0</v>
      </c>
      <c r="M113" s="55"/>
      <c r="N113" s="55"/>
      <c r="O113" s="55"/>
      <c r="P113" s="55"/>
      <c r="Q113" s="55"/>
    </row>
    <row r="114" spans="2:52" ht="15.75">
      <c r="B114" s="220" t="s">
        <v>110</v>
      </c>
      <c r="C114" s="220"/>
      <c r="D114" s="221" t="s">
        <v>127</v>
      </c>
      <c r="E114" s="221"/>
      <c r="F114" s="221"/>
      <c r="G114" s="221"/>
      <c r="H114" s="221"/>
      <c r="I114" s="221"/>
      <c r="J114" s="219" t="s">
        <v>130</v>
      </c>
      <c r="K114" s="12" t="s">
        <v>3</v>
      </c>
      <c r="L114" s="60">
        <v>0</v>
      </c>
      <c r="M114" s="55"/>
      <c r="N114" s="55"/>
      <c r="O114" s="55"/>
      <c r="P114" s="55"/>
      <c r="Q114" s="55"/>
    </row>
    <row r="115" spans="2:52" ht="15.75">
      <c r="B115" s="220"/>
      <c r="C115" s="220"/>
      <c r="D115" s="221"/>
      <c r="E115" s="221"/>
      <c r="F115" s="221"/>
      <c r="G115" s="221"/>
      <c r="H115" s="221"/>
      <c r="I115" s="221"/>
      <c r="J115" s="219"/>
      <c r="K115" s="12" t="s">
        <v>2</v>
      </c>
      <c r="L115" s="96">
        <v>0</v>
      </c>
      <c r="M115" s="55"/>
      <c r="N115" s="55"/>
      <c r="O115" s="55"/>
      <c r="P115" s="55"/>
      <c r="Q115" s="55"/>
    </row>
    <row r="116" spans="2:52" ht="15.75">
      <c r="B116" s="220" t="s">
        <v>111</v>
      </c>
      <c r="C116" s="220"/>
      <c r="D116" s="221" t="s">
        <v>127</v>
      </c>
      <c r="E116" s="221"/>
      <c r="F116" s="221"/>
      <c r="G116" s="221"/>
      <c r="H116" s="221"/>
      <c r="I116" s="221"/>
      <c r="J116" s="219" t="s">
        <v>130</v>
      </c>
      <c r="K116" s="12" t="s">
        <v>3</v>
      </c>
      <c r="L116" s="60">
        <v>0</v>
      </c>
      <c r="M116" s="55"/>
      <c r="N116" s="55"/>
      <c r="O116" s="55"/>
      <c r="P116" s="55"/>
      <c r="Q116" s="55"/>
    </row>
    <row r="117" spans="2:52" ht="15.75">
      <c r="B117" s="220"/>
      <c r="C117" s="220"/>
      <c r="D117" s="221"/>
      <c r="E117" s="221"/>
      <c r="F117" s="221"/>
      <c r="G117" s="221"/>
      <c r="H117" s="221"/>
      <c r="I117" s="221"/>
      <c r="J117" s="219"/>
      <c r="K117" s="12" t="s">
        <v>2</v>
      </c>
      <c r="L117" s="96">
        <v>0</v>
      </c>
      <c r="M117" s="55"/>
      <c r="N117" s="55"/>
      <c r="O117" s="55"/>
      <c r="P117" s="55"/>
      <c r="Q117" s="55"/>
    </row>
    <row r="118" spans="2:52" ht="15.75">
      <c r="B118" s="220" t="s">
        <v>112</v>
      </c>
      <c r="C118" s="220"/>
      <c r="D118" s="221" t="s">
        <v>127</v>
      </c>
      <c r="E118" s="221"/>
      <c r="F118" s="221"/>
      <c r="G118" s="221"/>
      <c r="H118" s="221"/>
      <c r="I118" s="221"/>
      <c r="J118" s="219" t="s">
        <v>130</v>
      </c>
      <c r="K118" s="12" t="s">
        <v>3</v>
      </c>
      <c r="L118" s="60">
        <v>0</v>
      </c>
      <c r="M118" s="55"/>
      <c r="N118" s="55"/>
      <c r="O118" s="55"/>
      <c r="P118" s="55"/>
      <c r="Q118" s="55"/>
    </row>
    <row r="119" spans="2:52" ht="15.75">
      <c r="B119" s="220"/>
      <c r="C119" s="220"/>
      <c r="D119" s="221"/>
      <c r="E119" s="221"/>
      <c r="F119" s="221"/>
      <c r="G119" s="221"/>
      <c r="H119" s="221"/>
      <c r="I119" s="221"/>
      <c r="J119" s="219"/>
      <c r="K119" s="12" t="s">
        <v>2</v>
      </c>
      <c r="L119" s="96">
        <v>0</v>
      </c>
      <c r="M119" s="55"/>
      <c r="N119" s="55"/>
      <c r="O119" s="55"/>
      <c r="P119" s="55"/>
      <c r="Q119" s="55"/>
    </row>
    <row r="120" spans="2:52" ht="15.75">
      <c r="B120" s="220" t="s">
        <v>113</v>
      </c>
      <c r="C120" s="220"/>
      <c r="D120" s="222"/>
      <c r="E120" s="222"/>
      <c r="F120" s="222"/>
      <c r="G120" s="222"/>
      <c r="H120" s="222"/>
      <c r="I120" s="222"/>
      <c r="J120" s="97"/>
      <c r="K120" s="12"/>
      <c r="L120" s="50"/>
      <c r="M120" s="55"/>
      <c r="N120" s="55"/>
      <c r="O120" s="55"/>
      <c r="P120" s="55"/>
      <c r="Q120" s="55"/>
    </row>
    <row r="121" spans="2:52" ht="15.75">
      <c r="B121" s="220"/>
      <c r="C121" s="220"/>
      <c r="D121" s="222"/>
      <c r="E121" s="222"/>
      <c r="F121" s="222"/>
      <c r="G121" s="222"/>
      <c r="H121" s="222"/>
      <c r="I121" s="222"/>
      <c r="J121" s="97"/>
      <c r="K121" s="12"/>
      <c r="L121" s="50"/>
      <c r="M121" s="55"/>
      <c r="N121" s="55"/>
      <c r="O121" s="55"/>
      <c r="P121" s="55"/>
      <c r="Q121" s="55"/>
    </row>
    <row r="122" spans="2:52" ht="15" customHeight="1">
      <c r="B122" s="131" t="s">
        <v>1</v>
      </c>
      <c r="C122" s="238"/>
      <c r="D122" s="238"/>
      <c r="E122" s="238"/>
      <c r="F122" s="238"/>
      <c r="G122" s="238"/>
      <c r="H122" s="238"/>
      <c r="I122" s="238"/>
      <c r="J122" s="238"/>
      <c r="K122" s="238"/>
      <c r="L122" s="238"/>
      <c r="M122" s="238"/>
      <c r="N122" s="238"/>
      <c r="O122" s="238"/>
      <c r="P122" s="238"/>
      <c r="Q122" s="239"/>
    </row>
    <row r="123" spans="2:52" ht="20.25" customHeight="1">
      <c r="B123" s="240"/>
      <c r="C123" s="241"/>
      <c r="D123" s="241"/>
      <c r="E123" s="241"/>
      <c r="F123" s="241"/>
      <c r="G123" s="241"/>
      <c r="H123" s="241"/>
      <c r="I123" s="241"/>
      <c r="J123" s="241"/>
      <c r="K123" s="241"/>
      <c r="L123" s="241"/>
      <c r="M123" s="241"/>
      <c r="N123" s="241"/>
      <c r="O123" s="241"/>
      <c r="P123" s="241"/>
      <c r="Q123" s="242"/>
    </row>
    <row r="124" spans="2:52">
      <c r="M124" s="11"/>
      <c r="N124" s="11"/>
    </row>
    <row r="125" spans="2:52" ht="15.7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row>
    <row r="126" spans="2:52" ht="15.75">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row>
    <row r="127" spans="2:52" ht="15.75">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row>
    <row r="128" spans="2:52" ht="15.75">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row>
    <row r="129" spans="18:52" ht="15.75">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row>
    <row r="130" spans="18:52" ht="15.75">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row>
    <row r="131" spans="18:52" ht="15.75">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row>
    <row r="132" spans="18:52" ht="15.75">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row>
    <row r="133" spans="18:52" ht="15.75">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row>
    <row r="134" spans="18:52" ht="15.75">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row>
    <row r="135" spans="18:52" ht="15.7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row>
    <row r="136" spans="18:52" ht="15.75">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row>
    <row r="137" spans="18:52" ht="15.75">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row>
    <row r="138" spans="18:52" ht="15.75">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row>
    <row r="139" spans="18:52" ht="15.75">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row>
    <row r="140" spans="18:52" ht="15.75">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row>
    <row r="141" spans="18:52" ht="15.75">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row>
    <row r="142" spans="18:52" ht="15.75">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row>
    <row r="143" spans="18:52" ht="15.75">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row>
    <row r="144" spans="18:52" ht="15.75">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row>
    <row r="145" spans="18:52" ht="15.7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row>
    <row r="146" spans="18:52" ht="15.75">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row>
    <row r="147" spans="18:52" ht="15.75">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row>
    <row r="148" spans="18:52" ht="15.75">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row>
    <row r="149" spans="18:52" ht="15.75">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row>
    <row r="150" spans="18:52" ht="15.75">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row>
    <row r="151" spans="18:52" ht="15.75">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row>
    <row r="152" spans="18:52" ht="15.75">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row>
    <row r="153" spans="18:52" ht="15.75">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row>
    <row r="154" spans="18:52" ht="15.75">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row>
    <row r="155" spans="18:52" ht="15.7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row>
    <row r="156" spans="18:52" ht="15.75">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row>
    <row r="157" spans="18:52" ht="15.75">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row>
  </sheetData>
  <autoFilter ref="B17:IP77">
    <filterColumn colId="18" showButton="0"/>
  </autoFilter>
  <mergeCells count="302">
    <mergeCell ref="B122:Q123"/>
    <mergeCell ref="P24:P25"/>
    <mergeCell ref="Q24:Q25"/>
    <mergeCell ref="O60:O61"/>
    <mergeCell ref="P60:P61"/>
    <mergeCell ref="Q60:Q61"/>
    <mergeCell ref="O32:O33"/>
    <mergeCell ref="P32:P33"/>
    <mergeCell ref="Q32:Q33"/>
    <mergeCell ref="P28:P29"/>
    <mergeCell ref="Q28:Q29"/>
    <mergeCell ref="O26:O27"/>
    <mergeCell ref="P26:P27"/>
    <mergeCell ref="Q26:Q27"/>
    <mergeCell ref="P34:P35"/>
    <mergeCell ref="Q34:Q35"/>
    <mergeCell ref="O36:O37"/>
    <mergeCell ref="P36:P37"/>
    <mergeCell ref="Q36:Q37"/>
    <mergeCell ref="O38:O39"/>
    <mergeCell ref="P38:P39"/>
    <mergeCell ref="Q38:Q39"/>
    <mergeCell ref="O40:O41"/>
    <mergeCell ref="P40:P41"/>
    <mergeCell ref="B76:B77"/>
    <mergeCell ref="C76:C77"/>
    <mergeCell ref="E76:E77"/>
    <mergeCell ref="C26:C27"/>
    <mergeCell ref="E26:E27"/>
    <mergeCell ref="I15:L16"/>
    <mergeCell ref="B82:C83"/>
    <mergeCell ref="B84:C85"/>
    <mergeCell ref="M79:Q79"/>
    <mergeCell ref="B79:C79"/>
    <mergeCell ref="B80:C81"/>
    <mergeCell ref="J80:J81"/>
    <mergeCell ref="J82:J83"/>
    <mergeCell ref="J84:J85"/>
    <mergeCell ref="K79:L79"/>
    <mergeCell ref="D80:I81"/>
    <mergeCell ref="D82:I83"/>
    <mergeCell ref="D84:I85"/>
    <mergeCell ref="D79:I79"/>
    <mergeCell ref="C48:C49"/>
    <mergeCell ref="C50:C51"/>
    <mergeCell ref="E48:E49"/>
    <mergeCell ref="O76:O77"/>
    <mergeCell ref="P76:P77"/>
    <mergeCell ref="P22:P23"/>
    <mergeCell ref="Q22:Q23"/>
    <mergeCell ref="C18:C19"/>
    <mergeCell ref="Q76:Q77"/>
    <mergeCell ref="E30:E31"/>
    <mergeCell ref="O30:O31"/>
    <mergeCell ref="P30:P31"/>
    <mergeCell ref="Q30:Q31"/>
    <mergeCell ref="E32:E33"/>
    <mergeCell ref="E34:E35"/>
    <mergeCell ref="E50:E51"/>
    <mergeCell ref="E66:E67"/>
    <mergeCell ref="E68:E69"/>
    <mergeCell ref="E70:E71"/>
    <mergeCell ref="E72:E73"/>
    <mergeCell ref="E74:E75"/>
    <mergeCell ref="E52:E53"/>
    <mergeCell ref="E54:E55"/>
    <mergeCell ref="E56:E57"/>
    <mergeCell ref="E58:E59"/>
    <mergeCell ref="E60:E61"/>
    <mergeCell ref="E62:E63"/>
    <mergeCell ref="C64:C65"/>
    <mergeCell ref="E64:E65"/>
    <mergeCell ref="T13:V13"/>
    <mergeCell ref="N14:P14"/>
    <mergeCell ref="T14:U14"/>
    <mergeCell ref="B12:C12"/>
    <mergeCell ref="E28:E29"/>
    <mergeCell ref="O28:O29"/>
    <mergeCell ref="T15:U15"/>
    <mergeCell ref="O16:O17"/>
    <mergeCell ref="P16:P17"/>
    <mergeCell ref="Q16:Q17"/>
    <mergeCell ref="T16:U16"/>
    <mergeCell ref="T17:U17"/>
    <mergeCell ref="C15:C17"/>
    <mergeCell ref="D15:D17"/>
    <mergeCell ref="E15:E17"/>
    <mergeCell ref="F15:F17"/>
    <mergeCell ref="H15:H17"/>
    <mergeCell ref="G15:G17"/>
    <mergeCell ref="T18:U18"/>
    <mergeCell ref="C20:C21"/>
    <mergeCell ref="E20:E21"/>
    <mergeCell ref="C22:C23"/>
    <mergeCell ref="E22:E23"/>
    <mergeCell ref="O22:O23"/>
    <mergeCell ref="C24:C25"/>
    <mergeCell ref="E24:E25"/>
    <mergeCell ref="E18:E19"/>
    <mergeCell ref="O18:O19"/>
    <mergeCell ref="P18:P19"/>
    <mergeCell ref="Q18:Q19"/>
    <mergeCell ref="O24:O25"/>
    <mergeCell ref="S9:W9"/>
    <mergeCell ref="D10:I10"/>
    <mergeCell ref="N10:P10"/>
    <mergeCell ref="D11:I11"/>
    <mergeCell ref="N11:P11"/>
    <mergeCell ref="T11:V11"/>
    <mergeCell ref="D9:I9"/>
    <mergeCell ref="J9:L14"/>
    <mergeCell ref="M9:Q9"/>
    <mergeCell ref="D12:I12"/>
    <mergeCell ref="N12:P12"/>
    <mergeCell ref="B9:C9"/>
    <mergeCell ref="B10:C10"/>
    <mergeCell ref="B11:C11"/>
    <mergeCell ref="T12:V12"/>
    <mergeCell ref="D13:I13"/>
    <mergeCell ref="N13:P13"/>
    <mergeCell ref="P2:Q5"/>
    <mergeCell ref="L3:O3"/>
    <mergeCell ref="D4:K5"/>
    <mergeCell ref="L4:O4"/>
    <mergeCell ref="L5:O5"/>
    <mergeCell ref="B2:C5"/>
    <mergeCell ref="O20:O21"/>
    <mergeCell ref="P20:P21"/>
    <mergeCell ref="Q20:Q21"/>
    <mergeCell ref="B13:C13"/>
    <mergeCell ref="M15:N16"/>
    <mergeCell ref="O15:Q15"/>
    <mergeCell ref="B15:B17"/>
    <mergeCell ref="B18:B19"/>
    <mergeCell ref="D2:K3"/>
    <mergeCell ref="L2:O2"/>
    <mergeCell ref="C6:Q6"/>
    <mergeCell ref="D8:Q8"/>
    <mergeCell ref="D7:Q7"/>
    <mergeCell ref="B14:I14"/>
    <mergeCell ref="B20:B21"/>
    <mergeCell ref="B54:B55"/>
    <mergeCell ref="B56:B57"/>
    <mergeCell ref="B58:B59"/>
    <mergeCell ref="E36:E37"/>
    <mergeCell ref="E38:E39"/>
    <mergeCell ref="E40:E41"/>
    <mergeCell ref="E42:E43"/>
    <mergeCell ref="E44:E45"/>
    <mergeCell ref="E46:E47"/>
    <mergeCell ref="B40:B41"/>
    <mergeCell ref="B42:B43"/>
    <mergeCell ref="B44:B45"/>
    <mergeCell ref="B46:B47"/>
    <mergeCell ref="B48:B49"/>
    <mergeCell ref="B50:B51"/>
    <mergeCell ref="B52:B53"/>
    <mergeCell ref="C52:C53"/>
    <mergeCell ref="O34:O35"/>
    <mergeCell ref="O42:O43"/>
    <mergeCell ref="O50:O51"/>
    <mergeCell ref="O58:O59"/>
    <mergeCell ref="O62:O63"/>
    <mergeCell ref="O70:O71"/>
    <mergeCell ref="O48:O49"/>
    <mergeCell ref="C32:C33"/>
    <mergeCell ref="C28:C29"/>
    <mergeCell ref="C54:C55"/>
    <mergeCell ref="C56:C57"/>
    <mergeCell ref="C58:C59"/>
    <mergeCell ref="C60:C61"/>
    <mergeCell ref="C62:C63"/>
    <mergeCell ref="C66:C67"/>
    <mergeCell ref="C68:C69"/>
    <mergeCell ref="C30:C31"/>
    <mergeCell ref="C34:C35"/>
    <mergeCell ref="C36:C37"/>
    <mergeCell ref="C38:C39"/>
    <mergeCell ref="C40:C41"/>
    <mergeCell ref="C42:C43"/>
    <mergeCell ref="C44:C45"/>
    <mergeCell ref="C46:C47"/>
    <mergeCell ref="Q40:Q41"/>
    <mergeCell ref="P42:P43"/>
    <mergeCell ref="Q42:Q43"/>
    <mergeCell ref="O44:O45"/>
    <mergeCell ref="P44:P45"/>
    <mergeCell ref="Q44:Q45"/>
    <mergeCell ref="O46:O47"/>
    <mergeCell ref="P46:P47"/>
    <mergeCell ref="Q46:Q47"/>
    <mergeCell ref="P48:P49"/>
    <mergeCell ref="Q48:Q49"/>
    <mergeCell ref="P58:P59"/>
    <mergeCell ref="Q58:Q59"/>
    <mergeCell ref="P50:P51"/>
    <mergeCell ref="Q50:Q51"/>
    <mergeCell ref="O52:O53"/>
    <mergeCell ref="P52:P53"/>
    <mergeCell ref="Q52:Q53"/>
    <mergeCell ref="O54:O55"/>
    <mergeCell ref="P54:P55"/>
    <mergeCell ref="Q54:Q55"/>
    <mergeCell ref="O56:O57"/>
    <mergeCell ref="P56:P57"/>
    <mergeCell ref="Q56:Q57"/>
    <mergeCell ref="P72:P73"/>
    <mergeCell ref="Q72:Q73"/>
    <mergeCell ref="O74:O75"/>
    <mergeCell ref="P74:P75"/>
    <mergeCell ref="Q74:Q75"/>
    <mergeCell ref="P62:P63"/>
    <mergeCell ref="Q62:Q63"/>
    <mergeCell ref="O64:O65"/>
    <mergeCell ref="P64:P65"/>
    <mergeCell ref="Q64:Q65"/>
    <mergeCell ref="O66:O67"/>
    <mergeCell ref="P66:P67"/>
    <mergeCell ref="Q66:Q67"/>
    <mergeCell ref="O68:O69"/>
    <mergeCell ref="P68:P69"/>
    <mergeCell ref="Q68:Q69"/>
    <mergeCell ref="P70:P71"/>
    <mergeCell ref="Q70:Q71"/>
    <mergeCell ref="O72:O73"/>
    <mergeCell ref="B116:C117"/>
    <mergeCell ref="B118:C119"/>
    <mergeCell ref="B120:C121"/>
    <mergeCell ref="D98:I99"/>
    <mergeCell ref="D100:I101"/>
    <mergeCell ref="D102:I103"/>
    <mergeCell ref="D104:I105"/>
    <mergeCell ref="D106:I107"/>
    <mergeCell ref="D108:I109"/>
    <mergeCell ref="D110:I111"/>
    <mergeCell ref="D114:I115"/>
    <mergeCell ref="D116:I117"/>
    <mergeCell ref="D118:I119"/>
    <mergeCell ref="D112:I113"/>
    <mergeCell ref="D120:I121"/>
    <mergeCell ref="B98:C99"/>
    <mergeCell ref="B100:C101"/>
    <mergeCell ref="B102:C103"/>
    <mergeCell ref="B104:C105"/>
    <mergeCell ref="B106:C107"/>
    <mergeCell ref="B108:C109"/>
    <mergeCell ref="B110:C111"/>
    <mergeCell ref="B112:C113"/>
    <mergeCell ref="B114:C115"/>
    <mergeCell ref="J112:J113"/>
    <mergeCell ref="J114:J115"/>
    <mergeCell ref="J116:J117"/>
    <mergeCell ref="J118:J119"/>
    <mergeCell ref="J86:J87"/>
    <mergeCell ref="J88:J89"/>
    <mergeCell ref="J90:J91"/>
    <mergeCell ref="J92:J93"/>
    <mergeCell ref="J94:J95"/>
    <mergeCell ref="J96:J97"/>
    <mergeCell ref="J98:J99"/>
    <mergeCell ref="J100:J101"/>
    <mergeCell ref="J102:J103"/>
    <mergeCell ref="M80:Q80"/>
    <mergeCell ref="M81:Q81"/>
    <mergeCell ref="M82:Q82"/>
    <mergeCell ref="M83:Q83"/>
    <mergeCell ref="J104:J105"/>
    <mergeCell ref="J106:J107"/>
    <mergeCell ref="J108:J109"/>
    <mergeCell ref="J110:J111"/>
    <mergeCell ref="B86:C87"/>
    <mergeCell ref="B88:C89"/>
    <mergeCell ref="B90:C91"/>
    <mergeCell ref="B92:C93"/>
    <mergeCell ref="B94:C95"/>
    <mergeCell ref="B96:C97"/>
    <mergeCell ref="D86:I87"/>
    <mergeCell ref="D88:I89"/>
    <mergeCell ref="D90:I91"/>
    <mergeCell ref="D92:I93"/>
    <mergeCell ref="D94:I95"/>
    <mergeCell ref="D96:I97"/>
    <mergeCell ref="B22:B23"/>
    <mergeCell ref="B24:B25"/>
    <mergeCell ref="B26:B27"/>
    <mergeCell ref="B28:B29"/>
    <mergeCell ref="B30:B31"/>
    <mergeCell ref="B32:B33"/>
    <mergeCell ref="B34:B35"/>
    <mergeCell ref="B36:B37"/>
    <mergeCell ref="B38:B39"/>
    <mergeCell ref="C70:C71"/>
    <mergeCell ref="C72:C73"/>
    <mergeCell ref="C74:C75"/>
    <mergeCell ref="B60:B61"/>
    <mergeCell ref="B62:B63"/>
    <mergeCell ref="B64:B65"/>
    <mergeCell ref="B66:B67"/>
    <mergeCell ref="B68:B69"/>
    <mergeCell ref="B70:B71"/>
    <mergeCell ref="B72:B73"/>
    <mergeCell ref="B74:B75"/>
  </mergeCells>
  <pageMargins left="0.25" right="0.25" top="0.33" bottom="0.65" header="0.3" footer="0.3"/>
  <pageSetup paperSize="5" scale="5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VIGILANCIA SALUDABLE</vt:lpstr>
      <vt:lpstr>SALUD A TU ALCANCE</vt:lpstr>
      <vt:lpstr>TU SALUD NUESTRA PRIORIDAD</vt:lpstr>
      <vt:lpstr>'TU SALUD NUESTRA PRIORIDAD'!Área_de_impresión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cp:lastPrinted>2024-11-05T18:27:07Z</cp:lastPrinted>
  <dcterms:created xsi:type="dcterms:W3CDTF">2017-08-24T15:03:39Z</dcterms:created>
  <dcterms:modified xsi:type="dcterms:W3CDTF">2024-12-23T12:42:07Z</dcterms:modified>
</cp:coreProperties>
</file>