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INSTRUMENTOS 2025\"/>
    </mc:Choice>
  </mc:AlternateContent>
  <bookViews>
    <workbookView xWindow="0" yWindow="0" windowWidth="21600" windowHeight="7530" activeTab="2"/>
  </bookViews>
  <sheets>
    <sheet name="PA BICICLETAS" sheetId="2" r:id="rId1"/>
    <sheet name="PA PARQUES" sheetId="5" r:id="rId2"/>
    <sheet name="PA PANÓPTICO 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6" l="1"/>
  <c r="H30" i="6"/>
  <c r="P28" i="6"/>
  <c r="O28" i="6"/>
  <c r="P26" i="6"/>
  <c r="O26" i="6"/>
  <c r="P24" i="6"/>
  <c r="O24" i="6"/>
  <c r="P22" i="6"/>
  <c r="O22" i="6"/>
  <c r="P20" i="6"/>
  <c r="O20" i="6"/>
  <c r="P18" i="6"/>
  <c r="O18" i="6"/>
  <c r="F39" i="5"/>
  <c r="I38" i="5"/>
  <c r="H38" i="5"/>
  <c r="P38" i="5" s="1"/>
  <c r="F38" i="5"/>
  <c r="P36" i="5"/>
  <c r="O36" i="5"/>
  <c r="P34" i="5"/>
  <c r="O34" i="5"/>
  <c r="P32" i="5"/>
  <c r="O32" i="5"/>
  <c r="P30" i="5"/>
  <c r="O30" i="5"/>
  <c r="P28" i="5"/>
  <c r="O28" i="5"/>
  <c r="P26" i="5"/>
  <c r="O26" i="5"/>
  <c r="P24" i="5"/>
  <c r="O24" i="5"/>
  <c r="P22" i="5"/>
  <c r="O22" i="5"/>
  <c r="P20" i="5"/>
  <c r="O20" i="5"/>
  <c r="P18" i="5"/>
  <c r="O18" i="5"/>
  <c r="O38" i="5" l="1"/>
  <c r="P30" i="6"/>
  <c r="I30" i="2" l="1"/>
  <c r="P20" i="2" l="1"/>
  <c r="P18" i="2"/>
  <c r="P24" i="2"/>
  <c r="H30" i="2"/>
  <c r="H31" i="2"/>
  <c r="F22" i="2" l="1"/>
  <c r="F30" i="2" s="1"/>
  <c r="F28" i="2"/>
  <c r="F31" i="2" l="1"/>
  <c r="P22" i="2"/>
  <c r="P26" i="2"/>
  <c r="P28" i="2"/>
  <c r="P30" i="2" l="1"/>
  <c r="O20" i="2"/>
  <c r="O22" i="2"/>
  <c r="O24" i="2"/>
  <c r="O26" i="2"/>
  <c r="O28" i="2"/>
  <c r="O30" i="2"/>
  <c r="O18" i="2" l="1"/>
</calcChain>
</file>

<file path=xl/comments1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<sst xmlns="http://schemas.openxmlformats.org/spreadsheetml/2006/main" count="375" uniqueCount="155">
  <si>
    <t xml:space="preserve">FIRMA: </t>
  </si>
  <si>
    <t xml:space="preserve">OBSERVACIONES: </t>
  </si>
  <si>
    <t>E</t>
  </si>
  <si>
    <t>P</t>
  </si>
  <si>
    <t>FIRMA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</si>
  <si>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</si>
  <si>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</si>
  <si>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</si>
  <si>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</si>
  <si>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</si>
  <si>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</si>
  <si>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</si>
  <si>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</si>
  <si>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</si>
  <si>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</si>
  <si>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</si>
  <si>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</si>
  <si>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</si>
  <si>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</si>
  <si>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</si>
  <si>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</si>
  <si>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</si>
  <si>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</si>
  <si>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</si>
  <si>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</si>
  <si>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</si>
  <si>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</si>
  <si>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</si>
  <si>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</si>
  <si>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 SEGUIMIENTO: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</si>
  <si>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</si>
  <si>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</si>
  <si>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</si>
  <si>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</si>
  <si>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</si>
  <si>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</si>
  <si>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</si>
  <si>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ACTIVIDADES</t>
  </si>
  <si>
    <t xml:space="preserve">FUENTES DE FINANCIACION                           </t>
  </si>
  <si>
    <t>METAS DE PRODUCTO</t>
  </si>
  <si>
    <t>COSTO TOTAL
(PESOS)</t>
  </si>
  <si>
    <t>LINEA ESTRATEGICA:</t>
  </si>
  <si>
    <t xml:space="preserve">SECRETARÍA / ENTIDAD:                                                          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</si>
  <si>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</si>
  <si>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</si>
  <si>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</si>
  <si>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</si>
  <si>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</si>
  <si>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</si>
  <si>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</si>
  <si>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</si>
  <si>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>2408043-Estaciones mantenidas</t>
  </si>
  <si>
    <t>INSTITUTO DE FINANCIAMIENTO, PROMOCION Y DESARROLLO DE IBAGUE - INFIBAGUE</t>
  </si>
  <si>
    <t>TERRITORIO PARA TODOS</t>
  </si>
  <si>
    <t>24-TRANSPORTE</t>
  </si>
  <si>
    <t>2408-Prestación del servcio público de pasajeros</t>
  </si>
  <si>
    <t>Prestación del Servicio al sistema de bicicletas públicas compartidas para movilizarnos mejor en la ciudad de Ibagué Ibagué</t>
  </si>
  <si>
    <r>
      <t>Objetivos:</t>
    </r>
    <r>
      <rPr>
        <sz val="16"/>
        <rFont val="Arial"/>
        <family val="2"/>
      </rPr>
      <t xml:space="preserve"> Mejorar el servicio del sistema de bicicletas públicas para fomentar la movilidad urbana sostenible y promover hábitos saludables.</t>
    </r>
  </si>
  <si>
    <t>2024730010022</t>
  </si>
  <si>
    <t xml:space="preserve">CODIGO PRESUPUESTAL:                                                      </t>
  </si>
  <si>
    <t xml:space="preserve"> RUBROS:</t>
  </si>
  <si>
    <t>NOMBRE: EDILBERTO PAVA CEBALLOS</t>
  </si>
  <si>
    <r>
      <rPr>
        <sz val="12"/>
        <rFont val="Arial MT"/>
      </rPr>
      <t>240804300-Estaciones mantenidas</t>
    </r>
    <r>
      <rPr>
        <b/>
        <sz val="12"/>
        <rFont val="Arial MT"/>
      </rPr>
      <t xml:space="preserve">
</t>
    </r>
  </si>
  <si>
    <t>Numero</t>
  </si>
  <si>
    <r>
      <t xml:space="preserve">GRUPO: </t>
    </r>
    <r>
      <rPr>
        <sz val="16"/>
        <rFont val="Arial"/>
        <family val="2"/>
      </rPr>
      <t>DESCENTRALIZADO</t>
    </r>
  </si>
  <si>
    <t>Promover el uso de la bicicleta como medio de transporte sostenible.</t>
  </si>
  <si>
    <t>Servicio de atención al usuario.</t>
  </si>
  <si>
    <t>Realizar mantenimiento y/o adecuaciones al Sistema de Bicicletas Públicas.</t>
  </si>
  <si>
    <t>Realizar mantenimiento al componente tecnológico.</t>
  </si>
  <si>
    <t>Prestar servicios de mecánica.</t>
  </si>
  <si>
    <t>Realizar servicio de balanceo de flota (incluye vehículo e insumos</t>
  </si>
  <si>
    <t>Número de eventos y/o ciclopaseos</t>
  </si>
  <si>
    <t>Número de usuarios atendidos o inscritos al sistema</t>
  </si>
  <si>
    <t>Número de mantenimientos realizados</t>
  </si>
  <si>
    <t>Número de servicios mecánicos prestados</t>
  </si>
  <si>
    <t xml:space="preserve">Número de servicios de viajes </t>
  </si>
  <si>
    <t>2.21.3.3.05.09.099</t>
  </si>
  <si>
    <t>01  &amp;   09</t>
  </si>
  <si>
    <t>META DE RESULTADO  No. 1  Número de pasajeros transportados por día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</si>
  <si>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</si>
  <si>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</si>
  <si>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</si>
  <si>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</si>
  <si>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</si>
  <si>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</si>
  <si>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 xml:space="preserve">GRUPO: </t>
    </r>
    <r>
      <rPr>
        <sz val="12"/>
        <rFont val="Arial"/>
        <family val="2"/>
      </rPr>
      <t>DESCENTRALIZADO</t>
    </r>
  </si>
  <si>
    <r>
      <t xml:space="preserve">Objetivos: </t>
    </r>
    <r>
      <rPr>
        <sz val="12"/>
        <rFont val="Arial"/>
        <family val="2"/>
      </rPr>
      <t>Adecuar, mantener, y mejorar espacios para la práctica de actividades físicas al aire libre, recreación y aprovechamiento de zonas verdes en el municipio de Ibagué.</t>
    </r>
  </si>
  <si>
    <t>40-VIVIENDA CIUDAD Y TERRITORIO</t>
  </si>
  <si>
    <t>4002-Ordenamiento territorial y desarrollo urbano</t>
  </si>
  <si>
    <t>Adecuación , mantenimiento, y mejoramiento de parques y zonas verdes para una Ibagué bonita. Ibagué</t>
  </si>
  <si>
    <t>2024730010028</t>
  </si>
  <si>
    <t xml:space="preserve">CODIGO PRESUPUESTAL:                                                       </t>
  </si>
  <si>
    <t>RUBROS:</t>
  </si>
  <si>
    <t>01    &amp;    02</t>
  </si>
  <si>
    <t>4002023-Parques mejorados</t>
  </si>
  <si>
    <t>Realizar Podas, talas y rocerias</t>
  </si>
  <si>
    <t>Mts 2  Podas, talas y rocerias</t>
  </si>
  <si>
    <t>Realizar mejoramiento de parques</t>
  </si>
  <si>
    <t>No. mejoramiento de parques</t>
  </si>
  <si>
    <t>Labores de sensibilización a la comunidad ibaguereña</t>
  </si>
  <si>
    <t>Adquisición de insumos, herramientas, equipos y elementos
complementarios.</t>
  </si>
  <si>
    <t xml:space="preserve">No. insumos, herramientas, equipos y elementos
complementarios. </t>
  </si>
  <si>
    <t>4002022-Parques  mantenidos</t>
  </si>
  <si>
    <t>Realizar mantenimientio de zonas verdes</t>
  </si>
  <si>
    <t>No. mantenimientio de zonas verdes</t>
  </si>
  <si>
    <t>Mantenimiento de fuentes</t>
  </si>
  <si>
    <t>No. Mantenimiento de fuentes</t>
  </si>
  <si>
    <t>No. sensibilización a la comunidad ibaguereña</t>
  </si>
  <si>
    <t>Adquisición de insumos, herramientas, equipos y elementos</t>
  </si>
  <si>
    <t>4002025-Zonas verdes adecuadas</t>
  </si>
  <si>
    <t>Realizar adecuación de zonas verdes</t>
  </si>
  <si>
    <t>Mts 2 adecuación de zonas verdes</t>
  </si>
  <si>
    <t xml:space="preserve">
4002026-Zonas verdes mantenidas</t>
  </si>
  <si>
    <t>Realizar mantenimiento de zonas verdes</t>
  </si>
  <si>
    <t>Mts 2 mantenimiento de zonas verdes</t>
  </si>
  <si>
    <r>
      <rPr>
        <sz val="12"/>
        <rFont val="Arial MT"/>
      </rPr>
      <t>400202300-Parques mejorados</t>
    </r>
    <r>
      <rPr>
        <b/>
        <sz val="12"/>
        <rFont val="Arial MT"/>
      </rPr>
      <t xml:space="preserve">
</t>
    </r>
  </si>
  <si>
    <r>
      <t xml:space="preserve">META DE RESULTADO  No.  </t>
    </r>
    <r>
      <rPr>
        <sz val="12"/>
        <rFont val="Arial"/>
        <family val="2"/>
      </rPr>
      <t>Índice de espacio público efectivo en Planes Parciales</t>
    </r>
  </si>
  <si>
    <t>Mt2</t>
  </si>
  <si>
    <t>1,28 mt2/hab</t>
  </si>
  <si>
    <t>NOMBRE:  EDILBERTO PAVA CEBALLOS</t>
  </si>
  <si>
    <t>400202200-Parques mantenidos</t>
  </si>
  <si>
    <r>
      <t xml:space="preserve">META DE RESULTADO  No. </t>
    </r>
    <r>
      <rPr>
        <sz val="12"/>
        <rFont val="Arial"/>
        <family val="2"/>
      </rPr>
      <t>Índice de espacio público efectivo en Planes Parciales</t>
    </r>
  </si>
  <si>
    <t>400202500-Zonas verdes adecuadas</t>
  </si>
  <si>
    <r>
      <t xml:space="preserve">META DE RESULTADO  No. </t>
    </r>
    <r>
      <rPr>
        <sz val="12"/>
        <rFont val="Arial"/>
        <family val="2"/>
      </rPr>
      <t xml:space="preserve"> Índice de espacio público efectivo en Planes Parciales</t>
    </r>
  </si>
  <si>
    <t xml:space="preserve">NOMBRE: </t>
  </si>
  <si>
    <t>400202600-Zonas verdes mantenidas</t>
  </si>
  <si>
    <r>
      <t>META DE RESULTADO  No.</t>
    </r>
    <r>
      <rPr>
        <sz val="12"/>
        <rFont val="Arial"/>
        <family val="2"/>
      </rPr>
      <t xml:space="preserve"> Índice de espacio público efectivo en Planes Parciales</t>
    </r>
  </si>
  <si>
    <t xml:space="preserve">LINEA ESTRATEGICA: </t>
  </si>
  <si>
    <t>CULTURA Y SOCIEDAD PARA TODOS</t>
  </si>
  <si>
    <r>
      <t xml:space="preserve">Objetivos: </t>
    </r>
    <r>
      <rPr>
        <sz val="16"/>
        <rFont val="Arial"/>
        <family val="2"/>
      </rPr>
      <t>Garantizar la funcionalidad de los bienes que son patrimonio de interés cultural.</t>
    </r>
  </si>
  <si>
    <t>33-CULTURA</t>
  </si>
  <si>
    <t>3302-Gestión, protección y salvaguardia del patrimonio cultural colombiano</t>
  </si>
  <si>
    <t>Mantenimiento del icono cultural y patrimonial de los ibaguereños - complejo cultural panóptico Ibagué</t>
  </si>
  <si>
    <t>2024730010030</t>
  </si>
  <si>
    <t xml:space="preserve">CODIGO PRESUPUESTAL:                                                   </t>
  </si>
  <si>
    <t xml:space="preserve">    RUBROS:</t>
  </si>
  <si>
    <t>330207-Servicios de restauración del patrimonio cultural material inmueble</t>
  </si>
  <si>
    <t>1.1.2 Promover y/o fortalecer la agenda cultural del Panóptico.</t>
  </si>
  <si>
    <t>1.1.5 Elaborar planes necesarios para la operación y desarrollo del centro cultural.</t>
  </si>
  <si>
    <t>1.1.6 Realizar acciones para la restauración, adecuación y mantenimiento</t>
  </si>
  <si>
    <r>
      <rPr>
        <sz val="12"/>
        <rFont val="Arial MT"/>
      </rPr>
      <t>330207300-Restauraciones realizadas</t>
    </r>
    <r>
      <rPr>
        <b/>
        <sz val="12"/>
        <rFont val="Arial MT"/>
      </rPr>
      <t xml:space="preserve">
</t>
    </r>
  </si>
  <si>
    <r>
      <t xml:space="preserve">META DE RESULTADO  No. 1 </t>
    </r>
    <r>
      <rPr>
        <sz val="12"/>
        <rFont val="Arial"/>
        <family val="2"/>
      </rPr>
      <t>Número de beneficiarios de la oferta públicas de las culturas, las artes y los saberes</t>
    </r>
  </si>
  <si>
    <t>NUMERO</t>
  </si>
  <si>
    <t>01    &amp;    05</t>
  </si>
  <si>
    <t>Número de acciones promovidas</t>
  </si>
  <si>
    <t>Ageda cultural promovida</t>
  </si>
  <si>
    <t>Número de acciones elaboradas e implementadas</t>
  </si>
  <si>
    <t>Número de planes elaborados</t>
  </si>
  <si>
    <t>Número de acciones realizadas</t>
  </si>
  <si>
    <t>,</t>
  </si>
  <si>
    <t>INSTITUTO DE FINANCIAMIENTO, PROMOCION Y DESARROLLO DE IBAGUE- INFIBAGUE</t>
  </si>
  <si>
    <t>No. Labores de sensibilización a la comunidad ibaguereño</t>
  </si>
  <si>
    <t>1.1.1 Promover acciones asociadas a la gestión, protección y salvaguardia del patrimonio cultural inmaterial y material que convergen en el complejo cultural Panóptico de Ibagué.</t>
  </si>
  <si>
    <t>1.1.3 Realizar el mantenimiento adecuado para el funcionamiento del complejo cultural Panóptico de Ibagué.</t>
  </si>
  <si>
    <t>1.1.4 Elaborar e implementar acciones necesarias para la operación de la sostenibilidad y desarrollo del complejo cultural Panóptico.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</si>
</sst>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_ &quot;$&quot;\ * #,##0.00_ ;_ &quot;$&quot;\ * \-#,##0.00_ ;_ &quot;$&quot;\ * &quot;-&quot;??_ ;_ @_ "/>
    <numFmt numFmtId="167" formatCode="&quot;$&quot;\ #,##0"/>
    <numFmt numFmtId="168" formatCode="0.0%"/>
    <numFmt numFmtId="169" formatCode="#,##0.0_);\(#,##0.0\)"/>
    <numFmt numFmtId="170" formatCode="#,##0.000_);\(#,##0.000\)"/>
    <numFmt numFmtId="171" formatCode="_ &quot;$&quot;\ * #,##0_ ;_ &quot;$&quot;\ * \-#,##0_ ;_ &quot;$&quot;\ * &quot;-&quot;??_ ;_ @_ "/>
    <numFmt numFmtId="172" formatCode="_ * #,##0.00_ ;_ * \-#,##0.00_ ;_ * &quot;-&quot;??_ ;_ @_ "/>
    <numFmt numFmtId="173" formatCode="_-* #,##0_-;\-* #,##0_-;_-* &quot;-&quot;??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4"/>
      <name val="Arial"/>
      <family val="2"/>
    </font>
    <font>
      <sz val="14"/>
      <name val="Arial MT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361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6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6" fontId="2" fillId="0" borderId="0" xfId="3" applyFont="1" applyBorder="1"/>
    <xf numFmtId="166" fontId="3" fillId="0" borderId="0" xfId="3" applyFont="1" applyBorder="1"/>
    <xf numFmtId="0" fontId="3" fillId="0" borderId="0" xfId="1" applyFont="1" applyAlignment="1">
      <alignment wrapText="1"/>
    </xf>
    <xf numFmtId="166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9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2" fontId="3" fillId="0" borderId="1" xfId="2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166" fontId="2" fillId="0" borderId="0" xfId="1" applyNumberFormat="1" applyFont="1"/>
    <xf numFmtId="2" fontId="2" fillId="0" borderId="0" xfId="1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6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6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71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169" fontId="5" fillId="0" borderId="1" xfId="1" applyNumberFormat="1" applyFont="1" applyBorder="1" applyAlignment="1">
      <alignment horizontal="left" vertical="top"/>
    </xf>
    <xf numFmtId="170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14" fontId="10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10" fontId="7" fillId="0" borderId="1" xfId="2" applyNumberFormat="1" applyFont="1" applyBorder="1" applyAlignment="1">
      <alignment wrapText="1"/>
    </xf>
    <xf numFmtId="37" fontId="5" fillId="0" borderId="1" xfId="1" applyNumberFormat="1" applyFont="1" applyBorder="1" applyAlignment="1">
      <alignment horizontal="center" vertic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2" fontId="5" fillId="0" borderId="0" xfId="1" applyNumberFormat="1" applyFont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/>
    <xf numFmtId="0" fontId="2" fillId="0" borderId="8" xfId="1" applyFont="1" applyBorder="1"/>
    <xf numFmtId="2" fontId="5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7" fontId="2" fillId="2" borderId="1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71" fontId="2" fillId="2" borderId="1" xfId="3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173" fontId="3" fillId="0" borderId="1" xfId="4" applyNumberFormat="1" applyFont="1" applyBorder="1" applyAlignment="1" applyProtection="1">
      <alignment vertical="center"/>
    </xf>
    <xf numFmtId="0" fontId="2" fillId="0" borderId="1" xfId="1" applyFont="1" applyBorder="1"/>
    <xf numFmtId="171" fontId="3" fillId="0" borderId="1" xfId="3" applyNumberFormat="1" applyFont="1" applyBorder="1" applyAlignment="1" applyProtection="1">
      <alignment vertical="center"/>
    </xf>
    <xf numFmtId="0" fontId="2" fillId="0" borderId="0" xfId="1" applyFont="1" applyAlignment="1">
      <alignment vertical="center"/>
    </xf>
    <xf numFmtId="0" fontId="17" fillId="0" borderId="0" xfId="0" applyFont="1"/>
    <xf numFmtId="14" fontId="7" fillId="0" borderId="1" xfId="1" applyNumberFormat="1" applyFont="1" applyBorder="1" applyAlignment="1">
      <alignment horizontal="center" vertical="center"/>
    </xf>
    <xf numFmtId="10" fontId="7" fillId="0" borderId="1" xfId="2" applyNumberFormat="1" applyFont="1" applyBorder="1"/>
    <xf numFmtId="0" fontId="3" fillId="0" borderId="1" xfId="1" applyFont="1" applyBorder="1" applyAlignment="1">
      <alignment vertical="center" wrapText="1"/>
    </xf>
    <xf numFmtId="37" fontId="5" fillId="0" borderId="1" xfId="1" applyNumberFormat="1" applyFont="1" applyBorder="1" applyAlignment="1">
      <alignment horizontal="left" vertical="center"/>
    </xf>
    <xf numFmtId="0" fontId="3" fillId="0" borderId="1" xfId="4" applyNumberFormat="1" applyFont="1" applyBorder="1" applyAlignment="1" applyProtection="1">
      <alignment horizontal="center" vertical="center"/>
    </xf>
    <xf numFmtId="173" fontId="3" fillId="0" borderId="1" xfId="4" applyNumberFormat="1" applyFont="1" applyBorder="1" applyAlignment="1" applyProtection="1">
      <alignment horizontal="right" vertical="center"/>
    </xf>
    <xf numFmtId="0" fontId="3" fillId="0" borderId="1" xfId="4" applyNumberFormat="1" applyFont="1" applyBorder="1" applyAlignment="1" applyProtection="1">
      <alignment horizontal="right" vertical="center"/>
    </xf>
    <xf numFmtId="171" fontId="3" fillId="0" borderId="1" xfId="3" applyNumberFormat="1" applyFont="1" applyBorder="1" applyAlignment="1">
      <alignment horizontal="right" vertical="center" wrapText="1"/>
    </xf>
    <xf numFmtId="171" fontId="3" fillId="0" borderId="1" xfId="3" applyNumberFormat="1" applyFont="1" applyBorder="1" applyAlignment="1" applyProtection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169" fontId="2" fillId="0" borderId="0" xfId="1" applyNumberFormat="1" applyFont="1" applyAlignment="1">
      <alignment horizontal="right"/>
    </xf>
    <xf numFmtId="1" fontId="3" fillId="2" borderId="1" xfId="1" applyNumberFormat="1" applyFont="1" applyFill="1" applyBorder="1" applyAlignment="1">
      <alignment horizontal="center" vertical="center" wrapText="1"/>
    </xf>
    <xf numFmtId="3" fontId="2" fillId="0" borderId="1" xfId="6" applyNumberFormat="1" applyFont="1" applyBorder="1"/>
    <xf numFmtId="3" fontId="5" fillId="0" borderId="1" xfId="6" applyNumberFormat="1" applyFont="1" applyBorder="1" applyAlignment="1" applyProtection="1">
      <alignment vertical="center"/>
    </xf>
    <xf numFmtId="3" fontId="3" fillId="0" borderId="1" xfId="6" applyNumberFormat="1" applyFont="1" applyBorder="1" applyAlignment="1" applyProtection="1">
      <alignment horizontal="center" vertical="center"/>
    </xf>
    <xf numFmtId="3" fontId="3" fillId="0" borderId="1" xfId="6" applyNumberFormat="1" applyFont="1" applyBorder="1" applyAlignment="1" applyProtection="1">
      <alignment vertical="center"/>
    </xf>
    <xf numFmtId="3" fontId="0" fillId="0" borderId="1" xfId="6" applyNumberFormat="1" applyFont="1" applyBorder="1"/>
    <xf numFmtId="3" fontId="0" fillId="0" borderId="0" xfId="6" applyNumberFormat="1" applyFont="1"/>
    <xf numFmtId="3" fontId="3" fillId="2" borderId="1" xfId="6" applyNumberFormat="1" applyFont="1" applyFill="1" applyBorder="1" applyAlignment="1">
      <alignment horizontal="center" vertical="center" wrapText="1"/>
    </xf>
    <xf numFmtId="3" fontId="3" fillId="2" borderId="1" xfId="6" applyNumberFormat="1" applyFont="1" applyFill="1" applyBorder="1" applyAlignment="1" applyProtection="1">
      <alignment vertical="center"/>
    </xf>
    <xf numFmtId="3" fontId="3" fillId="2" borderId="1" xfId="6" applyNumberFormat="1" applyFont="1" applyFill="1" applyBorder="1" applyAlignment="1" applyProtection="1">
      <alignment horizontal="center" vertical="center"/>
    </xf>
    <xf numFmtId="173" fontId="3" fillId="2" borderId="1" xfId="4" applyNumberFormat="1" applyFont="1" applyFill="1" applyBorder="1" applyAlignment="1" applyProtection="1">
      <alignment horizontal="right" vertical="center"/>
    </xf>
    <xf numFmtId="0" fontId="10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37" fontId="5" fillId="0" borderId="1" xfId="1" applyNumberFormat="1" applyFont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center" vertical="top" wrapText="1"/>
    </xf>
    <xf numFmtId="169" fontId="5" fillId="0" borderId="1" xfId="1" applyNumberFormat="1" applyFont="1" applyBorder="1" applyAlignment="1">
      <alignment horizontal="center" wrapText="1"/>
    </xf>
    <xf numFmtId="0" fontId="10" fillId="0" borderId="13" xfId="1" applyFont="1" applyBorder="1" applyAlignment="1">
      <alignment vertical="center" wrapText="1"/>
    </xf>
    <xf numFmtId="169" fontId="5" fillId="0" borderId="1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4" fontId="10" fillId="0" borderId="12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4" fontId="2" fillId="0" borderId="14" xfId="1" applyNumberFormat="1" applyFont="1" applyBorder="1" applyAlignment="1">
      <alignment horizontal="center" vertical="center"/>
    </xf>
    <xf numFmtId="14" fontId="2" fillId="0" borderId="10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10" fillId="0" borderId="7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/>
    </xf>
    <xf numFmtId="2" fontId="8" fillId="0" borderId="0" xfId="1" applyNumberFormat="1" applyFont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2" fontId="2" fillId="0" borderId="14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8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169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9" fontId="5" fillId="0" borderId="1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left"/>
    </xf>
    <xf numFmtId="0" fontId="4" fillId="3" borderId="12" xfId="1" applyFont="1" applyFill="1" applyBorder="1" applyAlignment="1">
      <alignment horizontal="left"/>
    </xf>
    <xf numFmtId="0" fontId="4" fillId="3" borderId="11" xfId="1" applyFont="1" applyFill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5" fillId="0" borderId="0" xfId="1" applyNumberFormat="1" applyFont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12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horizontal="left" vertical="center" wrapText="1"/>
    </xf>
    <xf numFmtId="49" fontId="2" fillId="0" borderId="1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4" xfId="5" applyFont="1" applyBorder="1" applyAlignment="1" applyProtection="1">
      <alignment horizontal="center" vertical="center"/>
    </xf>
    <xf numFmtId="9" fontId="3" fillId="0" borderId="0" xfId="5" applyFont="1" applyBorder="1" applyAlignment="1" applyProtection="1">
      <alignment horizontal="center" vertical="center"/>
    </xf>
    <xf numFmtId="9" fontId="3" fillId="0" borderId="15" xfId="5" applyFont="1" applyBorder="1" applyAlignment="1" applyProtection="1">
      <alignment horizontal="center" vertical="center"/>
    </xf>
    <xf numFmtId="9" fontId="3" fillId="0" borderId="10" xfId="5" applyFont="1" applyBorder="1" applyAlignment="1" applyProtection="1">
      <alignment horizontal="center" vertical="center"/>
    </xf>
    <xf numFmtId="0" fontId="3" fillId="0" borderId="14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168" fontId="4" fillId="0" borderId="7" xfId="1" applyNumberFormat="1" applyFont="1" applyBorder="1" applyAlignment="1">
      <alignment horizontal="left" vertical="center"/>
    </xf>
    <xf numFmtId="168" fontId="4" fillId="0" borderId="6" xfId="1" applyNumberFormat="1" applyFont="1" applyBorder="1" applyAlignment="1">
      <alignment horizontal="left" vertical="center"/>
    </xf>
    <xf numFmtId="168" fontId="4" fillId="0" borderId="5" xfId="1" applyNumberFormat="1" applyFont="1" applyBorder="1" applyAlignment="1">
      <alignment horizontal="left" vertical="center"/>
    </xf>
    <xf numFmtId="168" fontId="4" fillId="0" borderId="9" xfId="1" applyNumberFormat="1" applyFont="1" applyBorder="1" applyAlignment="1">
      <alignment horizontal="left" vertical="center"/>
    </xf>
    <xf numFmtId="168" fontId="4" fillId="0" borderId="0" xfId="1" applyNumberFormat="1" applyFont="1" applyAlignment="1">
      <alignment horizontal="left" vertical="center"/>
    </xf>
    <xf numFmtId="168" fontId="4" fillId="0" borderId="8" xfId="1" applyNumberFormat="1" applyFont="1" applyBorder="1" applyAlignment="1">
      <alignment horizontal="left" vertical="center"/>
    </xf>
    <xf numFmtId="168" fontId="4" fillId="0" borderId="4" xfId="1" applyNumberFormat="1" applyFont="1" applyBorder="1" applyAlignment="1">
      <alignment horizontal="left" vertical="center"/>
    </xf>
    <xf numFmtId="168" fontId="4" fillId="0" borderId="3" xfId="1" applyNumberFormat="1" applyFont="1" applyBorder="1" applyAlignment="1">
      <alignment horizontal="left" vertical="center"/>
    </xf>
    <xf numFmtId="168" fontId="4" fillId="0" borderId="2" xfId="1" applyNumberFormat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</cellXfs>
  <cellStyles count="7">
    <cellStyle name="Millares 2" xfId="4"/>
    <cellStyle name="Moneda" xfId="6" builtin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3</xdr:col>
      <xdr:colOff>239144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8597CF53-C2BF-410E-9824-FED247AA0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7458" y="296823"/>
          <a:ext cx="1411248" cy="976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100174</xdr:colOff>
      <xdr:row>0</xdr:row>
      <xdr:rowOff>271659</xdr:rowOff>
    </xdr:from>
    <xdr:to>
      <xdr:col>2</xdr:col>
      <xdr:colOff>2063608</xdr:colOff>
      <xdr:row>4</xdr:row>
      <xdr:rowOff>278259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FB9A3358-CC7B-423B-A001-1333D64876E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433549" y="271659"/>
          <a:ext cx="3916059" cy="102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706D5032-D7E7-46AD-98DB-FC584B4C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3</xdr:col>
      <xdr:colOff>430438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BA91FF00-5A28-42FD-A1B4-E651FA9AAB4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Q75"/>
  <sheetViews>
    <sheetView topLeftCell="B17" zoomScale="70" zoomScaleNormal="70" workbookViewId="0">
      <selection activeCell="B9" sqref="B9:C9"/>
    </sheetView>
  </sheetViews>
  <sheetFormatPr baseColWidth="10" defaultColWidth="12.5703125" defaultRowHeight="15"/>
  <cols>
    <col min="1" max="1" width="3.28515625" style="1" customWidth="1"/>
    <col min="2" max="2" width="31.140625" style="1" customWidth="1"/>
    <col min="3" max="3" width="59.7109375" style="1" customWidth="1"/>
    <col min="4" max="4" width="15" style="1" customWidth="1"/>
    <col min="5" max="5" width="23.85546875" style="1" customWidth="1"/>
    <col min="6" max="6" width="13.7109375" style="1" customWidth="1"/>
    <col min="7" max="7" width="18" style="1" customWidth="1"/>
    <col min="8" max="8" width="19.28515625" style="1" customWidth="1"/>
    <col min="9" max="9" width="17.140625" style="1" customWidth="1"/>
    <col min="10" max="10" width="11.42578125" style="3" customWidth="1"/>
    <col min="11" max="11" width="13.5703125" style="1" customWidth="1"/>
    <col min="12" max="12" width="10.71093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2" customFormat="1" ht="37.5" customHeight="1">
      <c r="B2" s="138"/>
      <c r="C2" s="138"/>
      <c r="D2" s="123" t="s">
        <v>32</v>
      </c>
      <c r="E2" s="124"/>
      <c r="F2" s="124"/>
      <c r="G2" s="124"/>
      <c r="H2" s="124"/>
      <c r="I2" s="124"/>
      <c r="J2" s="124"/>
      <c r="K2" s="125"/>
      <c r="L2" s="129" t="s">
        <v>36</v>
      </c>
      <c r="M2" s="130"/>
      <c r="N2" s="130"/>
      <c r="O2" s="131"/>
      <c r="P2" s="132"/>
      <c r="Q2" s="133"/>
      <c r="R2" s="53"/>
    </row>
    <row r="3" spans="2:251" s="32" customFormat="1" ht="37.5" customHeight="1">
      <c r="B3" s="138"/>
      <c r="C3" s="138"/>
      <c r="D3" s="126"/>
      <c r="E3" s="127"/>
      <c r="F3" s="127"/>
      <c r="G3" s="127"/>
      <c r="H3" s="127"/>
      <c r="I3" s="127"/>
      <c r="J3" s="127"/>
      <c r="K3" s="128"/>
      <c r="L3" s="129" t="s">
        <v>33</v>
      </c>
      <c r="M3" s="130"/>
      <c r="N3" s="130"/>
      <c r="O3" s="131"/>
      <c r="P3" s="134"/>
      <c r="Q3" s="135"/>
      <c r="R3" s="53"/>
    </row>
    <row r="4" spans="2:251" s="32" customFormat="1" ht="33.75" customHeight="1">
      <c r="B4" s="138"/>
      <c r="C4" s="138"/>
      <c r="D4" s="123" t="s">
        <v>31</v>
      </c>
      <c r="E4" s="124"/>
      <c r="F4" s="124"/>
      <c r="G4" s="124"/>
      <c r="H4" s="124"/>
      <c r="I4" s="124"/>
      <c r="J4" s="124"/>
      <c r="K4" s="125"/>
      <c r="L4" s="129" t="s">
        <v>34</v>
      </c>
      <c r="M4" s="130"/>
      <c r="N4" s="130"/>
      <c r="O4" s="131"/>
      <c r="P4" s="134"/>
      <c r="Q4" s="135"/>
      <c r="R4" s="53"/>
    </row>
    <row r="5" spans="2:251" s="32" customFormat="1" ht="38.25" customHeight="1">
      <c r="B5" s="138"/>
      <c r="C5" s="138"/>
      <c r="D5" s="126"/>
      <c r="E5" s="127"/>
      <c r="F5" s="127"/>
      <c r="G5" s="127"/>
      <c r="H5" s="127"/>
      <c r="I5" s="127"/>
      <c r="J5" s="127"/>
      <c r="K5" s="128"/>
      <c r="L5" s="129" t="s">
        <v>35</v>
      </c>
      <c r="M5" s="130"/>
      <c r="N5" s="130"/>
      <c r="O5" s="131"/>
      <c r="P5" s="136"/>
      <c r="Q5" s="137"/>
      <c r="R5" s="53"/>
    </row>
    <row r="6" spans="2:251" s="32" customFormat="1" ht="23.25" customHeight="1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3"/>
    </row>
    <row r="7" spans="2:251" s="32" customFormat="1" ht="72.75" customHeight="1">
      <c r="B7" s="116" t="s">
        <v>42</v>
      </c>
      <c r="C7" s="63" t="s">
        <v>52</v>
      </c>
      <c r="D7" s="141" t="s">
        <v>64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42"/>
      <c r="R7" s="53"/>
    </row>
    <row r="8" spans="2:251" s="32" customFormat="1" ht="39.75" customHeight="1">
      <c r="B8" s="116" t="s">
        <v>30</v>
      </c>
      <c r="C8" s="62">
        <v>45659</v>
      </c>
      <c r="D8" s="148" t="s">
        <v>29</v>
      </c>
      <c r="E8" s="149"/>
      <c r="F8" s="149"/>
      <c r="G8" s="150"/>
      <c r="H8" s="149"/>
      <c r="I8" s="149"/>
      <c r="J8" s="149"/>
      <c r="K8" s="149"/>
      <c r="L8" s="149"/>
      <c r="M8" s="149"/>
      <c r="N8" s="149"/>
      <c r="O8" s="149"/>
      <c r="P8" s="149"/>
      <c r="Q8" s="149"/>
    </row>
    <row r="9" spans="2:251" s="32" customFormat="1" ht="36" customHeight="1">
      <c r="B9" s="141" t="s">
        <v>41</v>
      </c>
      <c r="C9" s="142"/>
      <c r="D9" s="156" t="s">
        <v>53</v>
      </c>
      <c r="E9" s="156"/>
      <c r="F9" s="156"/>
      <c r="G9" s="156"/>
      <c r="H9" s="156"/>
      <c r="I9" s="157"/>
      <c r="J9" s="166" t="s">
        <v>57</v>
      </c>
      <c r="K9" s="167"/>
      <c r="L9" s="168"/>
      <c r="M9" s="175" t="s">
        <v>28</v>
      </c>
      <c r="N9" s="176"/>
      <c r="O9" s="176"/>
      <c r="P9" s="176"/>
      <c r="Q9" s="177"/>
      <c r="R9" s="40"/>
      <c r="T9" s="155"/>
      <c r="U9" s="155"/>
      <c r="V9" s="155"/>
      <c r="W9" s="155"/>
      <c r="X9" s="155"/>
    </row>
    <row r="10" spans="2:251" s="32" customFormat="1" ht="36" customHeight="1">
      <c r="B10" s="141" t="s">
        <v>27</v>
      </c>
      <c r="C10" s="142"/>
      <c r="D10" s="156" t="s">
        <v>54</v>
      </c>
      <c r="E10" s="156"/>
      <c r="F10" s="156"/>
      <c r="G10" s="156"/>
      <c r="H10" s="156"/>
      <c r="I10" s="157"/>
      <c r="J10" s="169"/>
      <c r="K10" s="170"/>
      <c r="L10" s="171"/>
      <c r="M10" s="52" t="s">
        <v>26</v>
      </c>
      <c r="N10" s="158" t="s">
        <v>25</v>
      </c>
      <c r="O10" s="158"/>
      <c r="P10" s="158"/>
      <c r="Q10" s="52" t="s">
        <v>24</v>
      </c>
      <c r="R10" s="40"/>
      <c r="T10" s="51"/>
      <c r="U10" s="51"/>
      <c r="V10" s="51"/>
      <c r="W10" s="51"/>
      <c r="X10" s="51"/>
    </row>
    <row r="11" spans="2:251" s="32" customFormat="1" ht="44.25" customHeight="1">
      <c r="B11" s="181" t="s">
        <v>23</v>
      </c>
      <c r="C11" s="182"/>
      <c r="D11" s="159" t="s">
        <v>55</v>
      </c>
      <c r="E11" s="159"/>
      <c r="F11" s="159"/>
      <c r="G11" s="159"/>
      <c r="H11" s="159"/>
      <c r="I11" s="160"/>
      <c r="J11" s="169"/>
      <c r="K11" s="170"/>
      <c r="L11" s="171"/>
      <c r="M11" s="65"/>
      <c r="N11" s="161"/>
      <c r="O11" s="162"/>
      <c r="P11" s="163"/>
      <c r="Q11" s="50"/>
      <c r="R11" s="40"/>
      <c r="T11" s="49"/>
      <c r="U11" s="164"/>
      <c r="V11" s="164"/>
      <c r="W11" s="164"/>
      <c r="X11" s="49"/>
      <c r="Z11" s="48"/>
      <c r="AA11" s="48"/>
    </row>
    <row r="12" spans="2:251" s="32" customFormat="1" ht="74.25" customHeight="1">
      <c r="B12" s="181" t="s">
        <v>22</v>
      </c>
      <c r="C12" s="182"/>
      <c r="D12" s="159" t="s">
        <v>56</v>
      </c>
      <c r="E12" s="159"/>
      <c r="F12" s="159"/>
      <c r="G12" s="159"/>
      <c r="H12" s="159"/>
      <c r="I12" s="160"/>
      <c r="J12" s="169"/>
      <c r="K12" s="170"/>
      <c r="L12" s="171"/>
      <c r="M12" s="47"/>
      <c r="N12" s="178"/>
      <c r="O12" s="179"/>
      <c r="P12" s="180"/>
      <c r="Q12" s="46"/>
      <c r="R12" s="40"/>
      <c r="T12" s="43"/>
      <c r="U12" s="184"/>
      <c r="V12" s="184"/>
      <c r="W12" s="184"/>
      <c r="X12" s="37"/>
      <c r="Z12" s="35"/>
      <c r="AA12" s="34"/>
      <c r="AB12" s="33"/>
    </row>
    <row r="13" spans="2:251" s="32" customFormat="1" ht="74.25" customHeight="1">
      <c r="B13" s="141" t="s">
        <v>21</v>
      </c>
      <c r="C13" s="142"/>
      <c r="D13" s="185" t="s">
        <v>58</v>
      </c>
      <c r="E13" s="185"/>
      <c r="F13" s="185"/>
      <c r="G13" s="185"/>
      <c r="H13" s="185"/>
      <c r="I13" s="186"/>
      <c r="J13" s="169"/>
      <c r="K13" s="170"/>
      <c r="L13" s="171"/>
      <c r="M13" s="45"/>
      <c r="N13" s="187"/>
      <c r="O13" s="188"/>
      <c r="P13" s="189"/>
      <c r="Q13" s="44"/>
      <c r="R13" s="40"/>
      <c r="T13" s="43"/>
      <c r="U13" s="184"/>
      <c r="V13" s="184"/>
      <c r="W13" s="184"/>
      <c r="X13" s="37"/>
      <c r="Z13" s="35"/>
      <c r="AA13" s="34"/>
      <c r="AB13" s="33"/>
    </row>
    <row r="14" spans="2:251" s="32" customFormat="1" ht="42" customHeight="1">
      <c r="B14" s="116" t="s">
        <v>59</v>
      </c>
      <c r="C14" s="64" t="s">
        <v>76</v>
      </c>
      <c r="D14" s="151" t="s">
        <v>60</v>
      </c>
      <c r="E14" s="151"/>
      <c r="F14" s="149" t="s">
        <v>77</v>
      </c>
      <c r="G14" s="149"/>
      <c r="H14" s="149"/>
      <c r="I14" s="152"/>
      <c r="J14" s="172"/>
      <c r="K14" s="173"/>
      <c r="L14" s="174"/>
      <c r="M14" s="42"/>
      <c r="N14" s="187"/>
      <c r="O14" s="188"/>
      <c r="P14" s="189"/>
      <c r="Q14" s="41"/>
      <c r="R14" s="40"/>
      <c r="T14" s="39"/>
      <c r="U14" s="184"/>
      <c r="V14" s="184"/>
      <c r="W14" s="38"/>
      <c r="X14" s="37"/>
      <c r="Y14" s="36"/>
      <c r="Z14" s="35"/>
      <c r="AA14" s="34"/>
      <c r="AB14" s="33"/>
    </row>
    <row r="15" spans="2:251" ht="28.5" customHeight="1">
      <c r="B15" s="145" t="s">
        <v>39</v>
      </c>
      <c r="C15" s="191" t="s">
        <v>37</v>
      </c>
      <c r="D15" s="143" t="s">
        <v>44</v>
      </c>
      <c r="E15" s="143" t="s">
        <v>20</v>
      </c>
      <c r="F15" s="143" t="s">
        <v>50</v>
      </c>
      <c r="G15" s="192" t="s">
        <v>46</v>
      </c>
      <c r="H15" s="143" t="s">
        <v>40</v>
      </c>
      <c r="I15" s="206" t="s">
        <v>38</v>
      </c>
      <c r="J15" s="207"/>
      <c r="K15" s="207"/>
      <c r="L15" s="208"/>
      <c r="M15" s="143" t="s">
        <v>19</v>
      </c>
      <c r="N15" s="143"/>
      <c r="O15" s="144" t="s">
        <v>18</v>
      </c>
      <c r="P15" s="144"/>
      <c r="Q15" s="144"/>
      <c r="R15" s="3"/>
      <c r="S15" s="3"/>
      <c r="T15" s="10"/>
      <c r="U15" s="190"/>
      <c r="V15" s="190"/>
      <c r="W15" s="3"/>
      <c r="X15" s="9"/>
      <c r="Y15" s="3"/>
      <c r="Z15" s="17"/>
      <c r="AA15" s="6"/>
      <c r="AB15" s="2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46"/>
      <c r="C16" s="191"/>
      <c r="D16" s="143"/>
      <c r="E16" s="143"/>
      <c r="F16" s="143"/>
      <c r="G16" s="143"/>
      <c r="H16" s="143"/>
      <c r="I16" s="209"/>
      <c r="J16" s="210"/>
      <c r="K16" s="210"/>
      <c r="L16" s="211"/>
      <c r="M16" s="143"/>
      <c r="N16" s="143"/>
      <c r="O16" s="143" t="s">
        <v>17</v>
      </c>
      <c r="P16" s="143" t="s">
        <v>16</v>
      </c>
      <c r="Q16" s="191" t="s">
        <v>15</v>
      </c>
      <c r="R16" s="3"/>
      <c r="S16" s="3"/>
      <c r="T16" s="8"/>
      <c r="U16" s="190"/>
      <c r="V16" s="190"/>
      <c r="W16" s="3"/>
      <c r="X16" s="7"/>
      <c r="Y16" s="3"/>
      <c r="Z16" s="17"/>
      <c r="AA16" s="6"/>
      <c r="AB16" s="27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47"/>
      <c r="C17" s="191"/>
      <c r="D17" s="143"/>
      <c r="E17" s="143"/>
      <c r="F17" s="143"/>
      <c r="G17" s="143"/>
      <c r="H17" s="143"/>
      <c r="I17" s="58" t="s">
        <v>14</v>
      </c>
      <c r="J17" s="58" t="s">
        <v>13</v>
      </c>
      <c r="K17" s="58" t="s">
        <v>12</v>
      </c>
      <c r="L17" s="59" t="s">
        <v>11</v>
      </c>
      <c r="M17" s="31" t="s">
        <v>10</v>
      </c>
      <c r="N17" s="30" t="s">
        <v>9</v>
      </c>
      <c r="O17" s="143"/>
      <c r="P17" s="143"/>
      <c r="Q17" s="191"/>
      <c r="R17" s="3"/>
      <c r="S17" s="3"/>
      <c r="T17" s="5"/>
      <c r="U17" s="190"/>
      <c r="V17" s="190"/>
      <c r="X17" s="6"/>
      <c r="Z17" s="17"/>
      <c r="AA17" s="6"/>
      <c r="AB17" s="27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5.15" customHeight="1">
      <c r="B18" s="243" t="s">
        <v>51</v>
      </c>
      <c r="C18" s="193" t="s">
        <v>65</v>
      </c>
      <c r="D18" s="55" t="s">
        <v>43</v>
      </c>
      <c r="E18" s="195" t="s">
        <v>71</v>
      </c>
      <c r="F18" s="26">
        <v>15</v>
      </c>
      <c r="G18" s="55" t="s">
        <v>43</v>
      </c>
      <c r="H18" s="106">
        <v>100000000</v>
      </c>
      <c r="I18" s="106">
        <v>100000000</v>
      </c>
      <c r="J18" s="23"/>
      <c r="K18" s="24"/>
      <c r="L18" s="23"/>
      <c r="M18" s="153">
        <v>45659</v>
      </c>
      <c r="N18" s="153">
        <v>46022</v>
      </c>
      <c r="O18" s="139">
        <f>+F19/F18</f>
        <v>0</v>
      </c>
      <c r="P18" s="139">
        <f>H19/H18</f>
        <v>0</v>
      </c>
      <c r="Q18" s="140">
        <v>0</v>
      </c>
      <c r="T18" s="5"/>
      <c r="U18" s="190"/>
      <c r="V18" s="190"/>
      <c r="X18" s="4"/>
      <c r="Z18" s="29"/>
      <c r="AA18" s="6"/>
      <c r="AB18" s="27"/>
    </row>
    <row r="19" spans="2:251" ht="25.15" customHeight="1">
      <c r="B19" s="244"/>
      <c r="C19" s="193"/>
      <c r="D19" s="55" t="s">
        <v>2</v>
      </c>
      <c r="E19" s="196"/>
      <c r="F19" s="26">
        <v>0</v>
      </c>
      <c r="G19" s="55" t="s">
        <v>45</v>
      </c>
      <c r="H19" s="107">
        <v>0</v>
      </c>
      <c r="I19" s="108"/>
      <c r="J19" s="23"/>
      <c r="K19" s="24"/>
      <c r="L19" s="23"/>
      <c r="M19" s="154"/>
      <c r="N19" s="154"/>
      <c r="O19" s="139"/>
      <c r="P19" s="139"/>
      <c r="Q19" s="140"/>
      <c r="T19" s="5"/>
      <c r="U19" s="54"/>
      <c r="V19" s="54"/>
      <c r="X19" s="4"/>
      <c r="Z19" s="29"/>
      <c r="AA19" s="6"/>
      <c r="AB19" s="27"/>
    </row>
    <row r="20" spans="2:251" ht="25.15" customHeight="1">
      <c r="B20" s="244"/>
      <c r="C20" s="193" t="s">
        <v>66</v>
      </c>
      <c r="D20" s="55" t="s">
        <v>3</v>
      </c>
      <c r="E20" s="195" t="s">
        <v>72</v>
      </c>
      <c r="F20" s="26">
        <v>1000</v>
      </c>
      <c r="G20" s="55" t="s">
        <v>3</v>
      </c>
      <c r="H20" s="106">
        <v>80000000</v>
      </c>
      <c r="I20" s="106">
        <v>80000000</v>
      </c>
      <c r="J20" s="20"/>
      <c r="K20" s="24"/>
      <c r="L20" s="20"/>
      <c r="M20" s="153">
        <v>45659</v>
      </c>
      <c r="N20" s="153">
        <v>46022</v>
      </c>
      <c r="O20" s="139">
        <f t="shared" ref="O20" si="0">+F21/F20</f>
        <v>0</v>
      </c>
      <c r="P20" s="139">
        <f>H21/H20</f>
        <v>0</v>
      </c>
      <c r="Q20" s="140">
        <v>0</v>
      </c>
      <c r="X20" s="28"/>
      <c r="Z20" s="29"/>
      <c r="AA20" s="6"/>
      <c r="AB20" s="27"/>
    </row>
    <row r="21" spans="2:251" ht="25.15" customHeight="1">
      <c r="B21" s="244"/>
      <c r="C21" s="194"/>
      <c r="D21" s="55" t="s">
        <v>2</v>
      </c>
      <c r="E21" s="196"/>
      <c r="F21" s="26">
        <v>0</v>
      </c>
      <c r="G21" s="55" t="s">
        <v>45</v>
      </c>
      <c r="H21" s="109">
        <v>0</v>
      </c>
      <c r="I21" s="108"/>
      <c r="J21" s="20"/>
      <c r="K21" s="24"/>
      <c r="L21" s="20"/>
      <c r="M21" s="154"/>
      <c r="N21" s="154"/>
      <c r="O21" s="139"/>
      <c r="P21" s="139"/>
      <c r="Q21" s="140"/>
      <c r="X21" s="28"/>
      <c r="Z21" s="29"/>
      <c r="AA21" s="6"/>
      <c r="AB21" s="27"/>
    </row>
    <row r="22" spans="2:251" ht="25.15" customHeight="1">
      <c r="B22" s="244"/>
      <c r="C22" s="194" t="s">
        <v>67</v>
      </c>
      <c r="D22" s="55" t="s">
        <v>3</v>
      </c>
      <c r="E22" s="195" t="s">
        <v>73</v>
      </c>
      <c r="F22" s="26">
        <f>8*5</f>
        <v>40</v>
      </c>
      <c r="G22" s="55" t="s">
        <v>3</v>
      </c>
      <c r="H22" s="109">
        <v>156900000</v>
      </c>
      <c r="I22" s="109">
        <v>156900000</v>
      </c>
      <c r="J22" s="23"/>
      <c r="K22" s="24"/>
      <c r="L22" s="23"/>
      <c r="M22" s="153">
        <v>45659</v>
      </c>
      <c r="N22" s="153">
        <v>46022</v>
      </c>
      <c r="O22" s="139">
        <f t="shared" ref="O22" si="1">+F23/F22</f>
        <v>0</v>
      </c>
      <c r="P22" s="139">
        <f t="shared" ref="P22:P24" si="2">+H23/H22</f>
        <v>0</v>
      </c>
      <c r="Q22" s="140">
        <v>0</v>
      </c>
      <c r="X22" s="28"/>
    </row>
    <row r="23" spans="2:251" ht="25.15" customHeight="1">
      <c r="B23" s="244"/>
      <c r="C23" s="194"/>
      <c r="D23" s="55" t="s">
        <v>2</v>
      </c>
      <c r="E23" s="196"/>
      <c r="F23" s="26">
        <v>0</v>
      </c>
      <c r="G23" s="55" t="s">
        <v>45</v>
      </c>
      <c r="H23" s="110">
        <v>0</v>
      </c>
      <c r="I23" s="108"/>
      <c r="J23" s="23"/>
      <c r="K23" s="24"/>
      <c r="L23" s="23"/>
      <c r="M23" s="154"/>
      <c r="N23" s="154"/>
      <c r="O23" s="139"/>
      <c r="P23" s="139"/>
      <c r="Q23" s="140"/>
      <c r="AB23" s="27"/>
    </row>
    <row r="24" spans="2:251" ht="25.15" customHeight="1">
      <c r="B24" s="244"/>
      <c r="C24" s="194" t="s">
        <v>68</v>
      </c>
      <c r="D24" s="55" t="s">
        <v>3</v>
      </c>
      <c r="E24" s="195" t="s">
        <v>73</v>
      </c>
      <c r="F24" s="26">
        <v>6</v>
      </c>
      <c r="G24" s="55" t="s">
        <v>3</v>
      </c>
      <c r="H24" s="106">
        <v>116100000</v>
      </c>
      <c r="I24" s="106">
        <v>116100000</v>
      </c>
      <c r="J24" s="23"/>
      <c r="K24" s="24"/>
      <c r="L24" s="23"/>
      <c r="M24" s="153">
        <v>45659</v>
      </c>
      <c r="N24" s="153">
        <v>46022</v>
      </c>
      <c r="O24" s="139">
        <f t="shared" ref="O24" si="3">+F25/F24</f>
        <v>0</v>
      </c>
      <c r="P24" s="139">
        <f t="shared" si="2"/>
        <v>0</v>
      </c>
      <c r="Q24" s="140">
        <v>0</v>
      </c>
    </row>
    <row r="25" spans="2:251" ht="25.15" customHeight="1">
      <c r="B25" s="244"/>
      <c r="C25" s="194"/>
      <c r="D25" s="55" t="s">
        <v>2</v>
      </c>
      <c r="E25" s="196"/>
      <c r="F25" s="22">
        <v>0</v>
      </c>
      <c r="G25" s="55" t="s">
        <v>45</v>
      </c>
      <c r="H25" s="110">
        <v>0</v>
      </c>
      <c r="I25" s="108"/>
      <c r="J25" s="23"/>
      <c r="K25" s="24"/>
      <c r="L25" s="23"/>
      <c r="M25" s="154"/>
      <c r="N25" s="154"/>
      <c r="O25" s="139"/>
      <c r="P25" s="139"/>
      <c r="Q25" s="140"/>
    </row>
    <row r="26" spans="2:251" ht="25.15" customHeight="1">
      <c r="B26" s="244"/>
      <c r="C26" s="199" t="s">
        <v>69</v>
      </c>
      <c r="D26" s="55" t="s">
        <v>3</v>
      </c>
      <c r="E26" s="195" t="s">
        <v>74</v>
      </c>
      <c r="F26" s="22">
        <v>90</v>
      </c>
      <c r="G26" s="55" t="s">
        <v>3</v>
      </c>
      <c r="H26" s="109">
        <v>126000000</v>
      </c>
      <c r="I26" s="109">
        <v>126000000</v>
      </c>
      <c r="J26" s="23"/>
      <c r="K26" s="24"/>
      <c r="L26" s="25"/>
      <c r="M26" s="153">
        <v>45659</v>
      </c>
      <c r="N26" s="153">
        <v>46022</v>
      </c>
      <c r="O26" s="139">
        <f t="shared" ref="O26" si="4">+F27/F26</f>
        <v>0</v>
      </c>
      <c r="P26" s="139">
        <f t="shared" ref="P26" si="5">+H27/H26</f>
        <v>0</v>
      </c>
      <c r="Q26" s="140">
        <v>0</v>
      </c>
    </row>
    <row r="27" spans="2:251" ht="25.15" customHeight="1">
      <c r="B27" s="244"/>
      <c r="C27" s="198"/>
      <c r="D27" s="55" t="s">
        <v>2</v>
      </c>
      <c r="E27" s="196"/>
      <c r="F27" s="22">
        <v>0</v>
      </c>
      <c r="G27" s="55" t="s">
        <v>45</v>
      </c>
      <c r="H27" s="111">
        <v>0</v>
      </c>
      <c r="I27" s="108"/>
      <c r="J27" s="20"/>
      <c r="K27" s="24"/>
      <c r="L27" s="23"/>
      <c r="M27" s="154"/>
      <c r="N27" s="154"/>
      <c r="O27" s="139"/>
      <c r="P27" s="139"/>
      <c r="Q27" s="140"/>
    </row>
    <row r="28" spans="2:251" ht="25.15" customHeight="1">
      <c r="B28" s="244"/>
      <c r="C28" s="197" t="s">
        <v>70</v>
      </c>
      <c r="D28" s="55" t="s">
        <v>3</v>
      </c>
      <c r="E28" s="195" t="s">
        <v>75</v>
      </c>
      <c r="F28" s="22">
        <f>4*6*4*5</f>
        <v>480</v>
      </c>
      <c r="G28" s="55" t="s">
        <v>3</v>
      </c>
      <c r="H28" s="109">
        <v>121000000</v>
      </c>
      <c r="I28" s="109">
        <v>121000000</v>
      </c>
      <c r="J28" s="23"/>
      <c r="K28" s="24"/>
      <c r="L28" s="23"/>
      <c r="M28" s="153">
        <v>45659</v>
      </c>
      <c r="N28" s="153">
        <v>46022</v>
      </c>
      <c r="O28" s="139">
        <f t="shared" ref="O28" si="6">+F29/F28</f>
        <v>0</v>
      </c>
      <c r="P28" s="139">
        <f t="shared" ref="P28:P30" si="7">+H29/H28</f>
        <v>0</v>
      </c>
      <c r="Q28" s="140">
        <v>0</v>
      </c>
    </row>
    <row r="29" spans="2:251" ht="25.15" customHeight="1">
      <c r="B29" s="245"/>
      <c r="C29" s="198"/>
      <c r="D29" s="55" t="s">
        <v>2</v>
      </c>
      <c r="E29" s="196"/>
      <c r="F29" s="22">
        <v>0</v>
      </c>
      <c r="G29" s="55" t="s">
        <v>45</v>
      </c>
      <c r="H29" s="109">
        <v>0</v>
      </c>
      <c r="I29" s="108"/>
      <c r="J29" s="20"/>
      <c r="K29" s="24"/>
      <c r="L29" s="20"/>
      <c r="M29" s="154"/>
      <c r="N29" s="154"/>
      <c r="O29" s="139"/>
      <c r="P29" s="139"/>
      <c r="Q29" s="140"/>
    </row>
    <row r="30" spans="2:251" ht="15.75">
      <c r="B30" s="204"/>
      <c r="C30" s="205" t="s">
        <v>8</v>
      </c>
      <c r="D30" s="55" t="s">
        <v>3</v>
      </c>
      <c r="E30" s="60"/>
      <c r="F30" s="26">
        <f>F18+F20+F22+F24+F26+F28</f>
        <v>1631</v>
      </c>
      <c r="G30" s="55" t="s">
        <v>3</v>
      </c>
      <c r="H30" s="112">
        <f>H18+H20+H22+H24+H26+H28</f>
        <v>700000000</v>
      </c>
      <c r="I30" s="112">
        <f>I18+I20+I22+I24+I26+I28</f>
        <v>700000000</v>
      </c>
      <c r="J30" s="23"/>
      <c r="K30" s="23"/>
      <c r="L30" s="23"/>
      <c r="M30" s="200"/>
      <c r="N30" s="202"/>
      <c r="O30" s="139">
        <f t="shared" ref="O30" si="8">+F31/F30</f>
        <v>0</v>
      </c>
      <c r="P30" s="139">
        <f t="shared" si="7"/>
        <v>0</v>
      </c>
      <c r="Q30" s="140">
        <v>0</v>
      </c>
    </row>
    <row r="31" spans="2:251" ht="15.75">
      <c r="B31" s="204"/>
      <c r="C31" s="205"/>
      <c r="D31" s="55" t="s">
        <v>2</v>
      </c>
      <c r="E31" s="61"/>
      <c r="F31" s="26">
        <f>(F19+F21+F23+F25+F27+F29)</f>
        <v>0</v>
      </c>
      <c r="G31" s="55" t="s">
        <v>45</v>
      </c>
      <c r="H31" s="113">
        <f>H19+H21+H23+H25+H27+H29</f>
        <v>0</v>
      </c>
      <c r="I31" s="114"/>
      <c r="J31" s="20"/>
      <c r="K31" s="21"/>
      <c r="L31" s="20"/>
      <c r="M31" s="201"/>
      <c r="N31" s="203"/>
      <c r="O31" s="139"/>
      <c r="P31" s="139"/>
      <c r="Q31" s="140"/>
    </row>
    <row r="32" spans="2:251">
      <c r="D32" s="19"/>
      <c r="H32" s="18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48" customHeight="1">
      <c r="B33" s="227" t="s">
        <v>47</v>
      </c>
      <c r="C33" s="227"/>
      <c r="D33" s="246" t="s">
        <v>7</v>
      </c>
      <c r="E33" s="246"/>
      <c r="F33" s="246"/>
      <c r="G33" s="246"/>
      <c r="H33" s="246"/>
      <c r="I33" s="246"/>
      <c r="J33" s="120" t="s">
        <v>48</v>
      </c>
      <c r="K33" s="230" t="s">
        <v>49</v>
      </c>
      <c r="L33" s="230"/>
      <c r="M33" s="224" t="s">
        <v>6</v>
      </c>
      <c r="N33" s="225"/>
      <c r="O33" s="225"/>
      <c r="P33" s="225"/>
      <c r="Q33" s="225"/>
    </row>
    <row r="34" spans="2:53" ht="16.149999999999999" customHeight="1">
      <c r="B34" s="218" t="s">
        <v>62</v>
      </c>
      <c r="C34" s="220"/>
      <c r="D34" s="231" t="s">
        <v>78</v>
      </c>
      <c r="E34" s="232"/>
      <c r="F34" s="232"/>
      <c r="G34" s="232"/>
      <c r="H34" s="232"/>
      <c r="I34" s="233"/>
      <c r="J34" s="228" t="s">
        <v>63</v>
      </c>
      <c r="K34" s="12" t="s">
        <v>3</v>
      </c>
      <c r="L34" s="66">
        <v>180000</v>
      </c>
      <c r="M34" s="226" t="s">
        <v>61</v>
      </c>
      <c r="N34" s="226"/>
      <c r="O34" s="226"/>
      <c r="P34" s="226"/>
      <c r="Q34" s="226"/>
    </row>
    <row r="35" spans="2:53" ht="18" customHeight="1">
      <c r="B35" s="221"/>
      <c r="C35" s="223"/>
      <c r="D35" s="234"/>
      <c r="E35" s="235"/>
      <c r="F35" s="235"/>
      <c r="G35" s="235"/>
      <c r="H35" s="235"/>
      <c r="I35" s="236"/>
      <c r="J35" s="228"/>
      <c r="K35" s="12" t="s">
        <v>2</v>
      </c>
      <c r="L35" s="66">
        <v>0</v>
      </c>
      <c r="M35" s="226"/>
      <c r="N35" s="226"/>
      <c r="O35" s="226"/>
      <c r="P35" s="226"/>
      <c r="Q35" s="226"/>
    </row>
    <row r="36" spans="2:53" ht="18.75" customHeight="1">
      <c r="B36" s="214"/>
      <c r="C36" s="215"/>
      <c r="D36" s="237" t="s">
        <v>5</v>
      </c>
      <c r="E36" s="238"/>
      <c r="F36" s="238"/>
      <c r="G36" s="238"/>
      <c r="H36" s="238"/>
      <c r="I36" s="239"/>
      <c r="J36" s="229"/>
      <c r="K36" s="12" t="s">
        <v>3</v>
      </c>
      <c r="L36" s="57"/>
      <c r="M36" s="212" t="s">
        <v>4</v>
      </c>
      <c r="N36" s="212"/>
      <c r="O36" s="212"/>
      <c r="P36" s="212"/>
      <c r="Q36" s="212"/>
    </row>
    <row r="37" spans="2:53" ht="14.25" customHeight="1">
      <c r="B37" s="216"/>
      <c r="C37" s="217"/>
      <c r="D37" s="240"/>
      <c r="E37" s="241"/>
      <c r="F37" s="241"/>
      <c r="G37" s="241"/>
      <c r="H37" s="241"/>
      <c r="I37" s="242"/>
      <c r="J37" s="229"/>
      <c r="K37" s="12" t="s">
        <v>2</v>
      </c>
      <c r="L37" s="56"/>
      <c r="M37" s="212"/>
      <c r="N37" s="212"/>
      <c r="O37" s="212"/>
      <c r="P37" s="212"/>
      <c r="Q37" s="212"/>
    </row>
    <row r="38" spans="2:53" ht="15.75">
      <c r="B38" s="214"/>
      <c r="C38" s="215"/>
      <c r="D38" s="237" t="s">
        <v>5</v>
      </c>
      <c r="E38" s="238"/>
      <c r="F38" s="238"/>
      <c r="G38" s="238"/>
      <c r="H38" s="238"/>
      <c r="I38" s="239"/>
      <c r="J38" s="229"/>
      <c r="K38" s="12" t="s">
        <v>3</v>
      </c>
      <c r="L38" s="56"/>
      <c r="M38" s="213"/>
      <c r="N38" s="213"/>
      <c r="O38" s="213"/>
      <c r="P38" s="213"/>
      <c r="Q38" s="213"/>
    </row>
    <row r="39" spans="2:53" ht="15.75">
      <c r="B39" s="216"/>
      <c r="C39" s="217"/>
      <c r="D39" s="240"/>
      <c r="E39" s="241"/>
      <c r="F39" s="241"/>
      <c r="G39" s="241"/>
      <c r="H39" s="241"/>
      <c r="I39" s="242"/>
      <c r="J39" s="229"/>
      <c r="K39" s="12" t="s">
        <v>2</v>
      </c>
      <c r="L39" s="56"/>
      <c r="M39" s="213"/>
      <c r="N39" s="213"/>
      <c r="O39" s="213"/>
      <c r="P39" s="213"/>
      <c r="Q39" s="213"/>
    </row>
    <row r="40" spans="2:53" ht="15" customHeight="1">
      <c r="B40" s="218" t="s">
        <v>1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20"/>
      <c r="M40" s="212" t="s">
        <v>0</v>
      </c>
      <c r="N40" s="212"/>
      <c r="O40" s="212"/>
      <c r="P40" s="212"/>
      <c r="Q40" s="212"/>
    </row>
    <row r="41" spans="2:53" ht="29.25" customHeight="1">
      <c r="B41" s="221"/>
      <c r="C41" s="222"/>
      <c r="D41" s="222"/>
      <c r="E41" s="222"/>
      <c r="F41" s="222"/>
      <c r="G41" s="222"/>
      <c r="H41" s="222"/>
      <c r="I41" s="222"/>
      <c r="J41" s="222"/>
      <c r="K41" s="222"/>
      <c r="L41" s="223"/>
      <c r="M41" s="212"/>
      <c r="N41" s="212"/>
      <c r="O41" s="212"/>
      <c r="P41" s="212"/>
      <c r="Q41" s="212"/>
    </row>
    <row r="42" spans="2:53">
      <c r="M42" s="11"/>
      <c r="N42" s="11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21">
    <mergeCell ref="B30:B31"/>
    <mergeCell ref="C30:C31"/>
    <mergeCell ref="C24:C25"/>
    <mergeCell ref="E24:E25"/>
    <mergeCell ref="I15:L16"/>
    <mergeCell ref="M40:Q41"/>
    <mergeCell ref="M36:Q37"/>
    <mergeCell ref="M38:Q39"/>
    <mergeCell ref="B36:C37"/>
    <mergeCell ref="B38:C39"/>
    <mergeCell ref="B40:L41"/>
    <mergeCell ref="M33:Q33"/>
    <mergeCell ref="M34:Q35"/>
    <mergeCell ref="B33:C33"/>
    <mergeCell ref="B34:C35"/>
    <mergeCell ref="J34:J35"/>
    <mergeCell ref="J36:J37"/>
    <mergeCell ref="J38:J39"/>
    <mergeCell ref="K33:L33"/>
    <mergeCell ref="D34:I35"/>
    <mergeCell ref="D36:I37"/>
    <mergeCell ref="B18:B29"/>
    <mergeCell ref="D38:I39"/>
    <mergeCell ref="D33:I33"/>
    <mergeCell ref="O30:O31"/>
    <mergeCell ref="P30:P31"/>
    <mergeCell ref="Q30:Q31"/>
    <mergeCell ref="C28:C29"/>
    <mergeCell ref="E28:E29"/>
    <mergeCell ref="O28:O29"/>
    <mergeCell ref="P28:P29"/>
    <mergeCell ref="Q28:Q29"/>
    <mergeCell ref="C26:C27"/>
    <mergeCell ref="E26:E27"/>
    <mergeCell ref="O26:O27"/>
    <mergeCell ref="P26:P27"/>
    <mergeCell ref="Q26:Q27"/>
    <mergeCell ref="M26:M27"/>
    <mergeCell ref="N26:N27"/>
    <mergeCell ref="N28:N29"/>
    <mergeCell ref="M28:M29"/>
    <mergeCell ref="M30:M31"/>
    <mergeCell ref="N30:N31"/>
    <mergeCell ref="O24:O25"/>
    <mergeCell ref="P24:P25"/>
    <mergeCell ref="Q24:Q25"/>
    <mergeCell ref="U18:V18"/>
    <mergeCell ref="C20:C21"/>
    <mergeCell ref="E20:E21"/>
    <mergeCell ref="C22:C23"/>
    <mergeCell ref="E22:E23"/>
    <mergeCell ref="O22:O23"/>
    <mergeCell ref="P22:P23"/>
    <mergeCell ref="Q22:Q23"/>
    <mergeCell ref="C18:C19"/>
    <mergeCell ref="E18:E19"/>
    <mergeCell ref="O18:O19"/>
    <mergeCell ref="P18:P19"/>
    <mergeCell ref="Q18:Q19"/>
    <mergeCell ref="M18:M19"/>
    <mergeCell ref="N18:N19"/>
    <mergeCell ref="M20:M21"/>
    <mergeCell ref="M22:M23"/>
    <mergeCell ref="N22:N23"/>
    <mergeCell ref="N24:N25"/>
    <mergeCell ref="M24:M25"/>
    <mergeCell ref="U15:V15"/>
    <mergeCell ref="O16:O17"/>
    <mergeCell ref="P16:P17"/>
    <mergeCell ref="Q16:Q17"/>
    <mergeCell ref="U16:V16"/>
    <mergeCell ref="U17:V17"/>
    <mergeCell ref="C15:C17"/>
    <mergeCell ref="D15:D17"/>
    <mergeCell ref="E15:E17"/>
    <mergeCell ref="F15:F17"/>
    <mergeCell ref="H15:H17"/>
    <mergeCell ref="G15:G17"/>
    <mergeCell ref="T9:X9"/>
    <mergeCell ref="D10:I10"/>
    <mergeCell ref="N10:P10"/>
    <mergeCell ref="D11:I11"/>
    <mergeCell ref="N11:P11"/>
    <mergeCell ref="U11:W11"/>
    <mergeCell ref="C6:Q6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U12:W12"/>
    <mergeCell ref="D13:I13"/>
    <mergeCell ref="N13:P13"/>
    <mergeCell ref="U13:W13"/>
    <mergeCell ref="N14:P14"/>
    <mergeCell ref="U14:V14"/>
    <mergeCell ref="B12:C12"/>
    <mergeCell ref="D2:K3"/>
    <mergeCell ref="L2:O2"/>
    <mergeCell ref="P2:Q5"/>
    <mergeCell ref="L3:O3"/>
    <mergeCell ref="D4:K5"/>
    <mergeCell ref="L4:O4"/>
    <mergeCell ref="L5:O5"/>
    <mergeCell ref="B2:C5"/>
    <mergeCell ref="O20:O21"/>
    <mergeCell ref="P20:P21"/>
    <mergeCell ref="Q20:Q21"/>
    <mergeCell ref="B13:C13"/>
    <mergeCell ref="M15:N16"/>
    <mergeCell ref="O15:Q15"/>
    <mergeCell ref="B15:B17"/>
    <mergeCell ref="D8:F8"/>
    <mergeCell ref="G8:Q8"/>
    <mergeCell ref="D14:E14"/>
    <mergeCell ref="F14:I14"/>
    <mergeCell ref="N20:N21"/>
  </mergeCells>
  <pageMargins left="0.23622047244094491" right="0.19685039370078741" top="0.23622047244094491" bottom="0.19685039370078741" header="0.15748031496062992" footer="0"/>
  <pageSetup scale="4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IQ85"/>
  <sheetViews>
    <sheetView topLeftCell="B1" zoomScale="70" zoomScaleNormal="70" workbookViewId="0">
      <selection activeCell="B9" sqref="B9:C9"/>
    </sheetView>
  </sheetViews>
  <sheetFormatPr baseColWidth="10" defaultColWidth="12.5703125" defaultRowHeight="15"/>
  <cols>
    <col min="1" max="1" width="5" style="1" customWidth="1"/>
    <col min="2" max="2" width="29.28515625" style="1" customWidth="1"/>
    <col min="3" max="3" width="33.42578125" style="1" customWidth="1"/>
    <col min="4" max="4" width="16.85546875" style="1" customWidth="1"/>
    <col min="5" max="5" width="26.7109375" style="1" customWidth="1"/>
    <col min="6" max="6" width="16.7109375" style="1" customWidth="1"/>
    <col min="7" max="7" width="18" style="1" customWidth="1"/>
    <col min="8" max="8" width="22.85546875" style="1" customWidth="1"/>
    <col min="9" max="9" width="18.85546875" style="1" customWidth="1"/>
    <col min="10" max="10" width="12.140625" style="3" customWidth="1"/>
    <col min="11" max="11" width="14" style="1" customWidth="1"/>
    <col min="12" max="12" width="11.7109375" style="1" customWidth="1"/>
    <col min="13" max="13" width="15.5703125" style="2" customWidth="1"/>
    <col min="14" max="14" width="17.7109375" style="2" customWidth="1"/>
    <col min="15" max="15" width="11.28515625" style="1" customWidth="1"/>
    <col min="16" max="16" width="14.28515625" style="1" customWidth="1"/>
    <col min="17" max="17" width="15.4257812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ht="19.5" customHeight="1">
      <c r="B2" s="204"/>
      <c r="C2" s="204"/>
      <c r="D2" s="247" t="s">
        <v>79</v>
      </c>
      <c r="E2" s="248"/>
      <c r="F2" s="248"/>
      <c r="G2" s="248"/>
      <c r="H2" s="248"/>
      <c r="I2" s="248"/>
      <c r="J2" s="248"/>
      <c r="K2" s="249"/>
      <c r="L2" s="253" t="s">
        <v>80</v>
      </c>
      <c r="M2" s="254"/>
      <c r="N2" s="254"/>
      <c r="O2" s="255"/>
      <c r="P2" s="256"/>
      <c r="Q2" s="257"/>
      <c r="R2" s="67"/>
    </row>
    <row r="3" spans="2:251" ht="24" customHeight="1">
      <c r="B3" s="204"/>
      <c r="C3" s="204"/>
      <c r="D3" s="250"/>
      <c r="E3" s="251"/>
      <c r="F3" s="251"/>
      <c r="G3" s="251"/>
      <c r="H3" s="251"/>
      <c r="I3" s="251"/>
      <c r="J3" s="251"/>
      <c r="K3" s="252"/>
      <c r="L3" s="253" t="s">
        <v>81</v>
      </c>
      <c r="M3" s="254"/>
      <c r="N3" s="254"/>
      <c r="O3" s="255"/>
      <c r="P3" s="258"/>
      <c r="Q3" s="259"/>
      <c r="R3" s="67"/>
    </row>
    <row r="4" spans="2:251" ht="14.25" customHeight="1">
      <c r="B4" s="204"/>
      <c r="C4" s="204"/>
      <c r="D4" s="247" t="s">
        <v>82</v>
      </c>
      <c r="E4" s="248"/>
      <c r="F4" s="248"/>
      <c r="G4" s="248"/>
      <c r="H4" s="248"/>
      <c r="I4" s="248"/>
      <c r="J4" s="248"/>
      <c r="K4" s="249"/>
      <c r="L4" s="253" t="s">
        <v>83</v>
      </c>
      <c r="M4" s="254"/>
      <c r="N4" s="254"/>
      <c r="O4" s="255"/>
      <c r="P4" s="258"/>
      <c r="Q4" s="259"/>
      <c r="R4" s="67"/>
    </row>
    <row r="5" spans="2:251" ht="22.5" customHeight="1">
      <c r="B5" s="204"/>
      <c r="C5" s="204"/>
      <c r="D5" s="250"/>
      <c r="E5" s="251"/>
      <c r="F5" s="251"/>
      <c r="G5" s="251"/>
      <c r="H5" s="251"/>
      <c r="I5" s="251"/>
      <c r="J5" s="251"/>
      <c r="K5" s="252"/>
      <c r="L5" s="253" t="s">
        <v>84</v>
      </c>
      <c r="M5" s="254"/>
      <c r="N5" s="254"/>
      <c r="O5" s="255"/>
      <c r="P5" s="260"/>
      <c r="Q5" s="261"/>
      <c r="R5" s="67"/>
    </row>
    <row r="6" spans="2:251" ht="23.25" customHeight="1"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67"/>
    </row>
    <row r="7" spans="2:251" ht="84" customHeight="1">
      <c r="B7" s="70" t="s">
        <v>42</v>
      </c>
      <c r="C7" s="69" t="s">
        <v>150</v>
      </c>
      <c r="D7" s="263" t="s">
        <v>85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64"/>
      <c r="R7" s="67"/>
    </row>
    <row r="8" spans="2:251" ht="36" customHeight="1">
      <c r="B8" s="117" t="s">
        <v>30</v>
      </c>
      <c r="C8" s="71">
        <v>45659</v>
      </c>
      <c r="D8" s="238" t="s">
        <v>29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</row>
    <row r="9" spans="2:251" ht="28.5" customHeight="1">
      <c r="B9" s="263" t="s">
        <v>41</v>
      </c>
      <c r="C9" s="264"/>
      <c r="D9" s="265" t="s">
        <v>53</v>
      </c>
      <c r="E9" s="265"/>
      <c r="F9" s="265"/>
      <c r="G9" s="265"/>
      <c r="H9" s="265"/>
      <c r="I9" s="266"/>
      <c r="J9" s="231" t="s">
        <v>86</v>
      </c>
      <c r="K9" s="232"/>
      <c r="L9" s="233"/>
      <c r="M9" s="281" t="s">
        <v>28</v>
      </c>
      <c r="N9" s="282"/>
      <c r="O9" s="282"/>
      <c r="P9" s="282"/>
      <c r="Q9" s="283"/>
      <c r="R9" s="72"/>
      <c r="T9" s="262"/>
      <c r="U9" s="262"/>
      <c r="V9" s="262"/>
      <c r="W9" s="262"/>
      <c r="X9" s="262"/>
    </row>
    <row r="10" spans="2:251" ht="29.25" customHeight="1">
      <c r="B10" s="263" t="s">
        <v>27</v>
      </c>
      <c r="C10" s="264"/>
      <c r="D10" s="265" t="s">
        <v>87</v>
      </c>
      <c r="E10" s="265"/>
      <c r="F10" s="265"/>
      <c r="G10" s="265"/>
      <c r="H10" s="265"/>
      <c r="I10" s="266"/>
      <c r="J10" s="278"/>
      <c r="K10" s="279"/>
      <c r="L10" s="280"/>
      <c r="M10" s="74" t="s">
        <v>26</v>
      </c>
      <c r="N10" s="267" t="s">
        <v>25</v>
      </c>
      <c r="O10" s="267"/>
      <c r="P10" s="267"/>
      <c r="Q10" s="74" t="s">
        <v>24</v>
      </c>
      <c r="R10" s="72"/>
      <c r="T10" s="73"/>
      <c r="U10" s="73"/>
      <c r="V10" s="73"/>
      <c r="W10" s="73"/>
      <c r="X10" s="73"/>
    </row>
    <row r="11" spans="2:251" ht="27" customHeight="1">
      <c r="B11" s="268" t="s">
        <v>23</v>
      </c>
      <c r="C11" s="269"/>
      <c r="D11" s="270" t="s">
        <v>88</v>
      </c>
      <c r="E11" s="270"/>
      <c r="F11" s="270"/>
      <c r="G11" s="270"/>
      <c r="H11" s="270"/>
      <c r="I11" s="271"/>
      <c r="J11" s="278"/>
      <c r="K11" s="279"/>
      <c r="L11" s="280"/>
      <c r="M11" s="75"/>
      <c r="N11" s="272"/>
      <c r="O11" s="273"/>
      <c r="P11" s="274"/>
      <c r="Q11" s="76"/>
      <c r="R11" s="72"/>
      <c r="T11" s="77"/>
      <c r="U11" s="275"/>
      <c r="V11" s="275"/>
      <c r="W11" s="275"/>
      <c r="X11" s="77"/>
      <c r="Z11" s="68"/>
      <c r="AA11" s="68"/>
    </row>
    <row r="12" spans="2:251" ht="33" customHeight="1">
      <c r="B12" s="268" t="s">
        <v>22</v>
      </c>
      <c r="C12" s="269"/>
      <c r="D12" s="270" t="s">
        <v>89</v>
      </c>
      <c r="E12" s="270"/>
      <c r="F12" s="270"/>
      <c r="G12" s="270"/>
      <c r="H12" s="270"/>
      <c r="I12" s="271"/>
      <c r="J12" s="278"/>
      <c r="K12" s="279"/>
      <c r="L12" s="280"/>
      <c r="M12" s="78"/>
      <c r="N12" s="284"/>
      <c r="O12" s="285"/>
      <c r="P12" s="286"/>
      <c r="Q12" s="79"/>
      <c r="R12" s="72"/>
      <c r="T12" s="80"/>
      <c r="U12" s="287"/>
      <c r="V12" s="287"/>
      <c r="W12" s="287"/>
      <c r="X12" s="9"/>
      <c r="Z12" s="29"/>
      <c r="AA12" s="6"/>
      <c r="AB12" s="27"/>
    </row>
    <row r="13" spans="2:251" ht="33" customHeight="1">
      <c r="B13" s="263" t="s">
        <v>21</v>
      </c>
      <c r="C13" s="264"/>
      <c r="D13" s="288" t="s">
        <v>90</v>
      </c>
      <c r="E13" s="288"/>
      <c r="F13" s="288"/>
      <c r="G13" s="288"/>
      <c r="H13" s="288"/>
      <c r="I13" s="289"/>
      <c r="J13" s="278"/>
      <c r="K13" s="279"/>
      <c r="L13" s="280"/>
      <c r="M13" s="82"/>
      <c r="N13" s="290"/>
      <c r="O13" s="291"/>
      <c r="P13" s="292"/>
      <c r="Q13" s="83"/>
      <c r="R13" s="72"/>
      <c r="T13" s="80"/>
      <c r="U13" s="287"/>
      <c r="V13" s="287"/>
      <c r="W13" s="287"/>
      <c r="X13" s="9"/>
      <c r="Z13" s="29"/>
      <c r="AA13" s="6"/>
      <c r="AB13" s="27"/>
    </row>
    <row r="14" spans="2:251" ht="28.5" customHeight="1">
      <c r="B14" s="84" t="s">
        <v>91</v>
      </c>
      <c r="C14" s="70" t="s">
        <v>76</v>
      </c>
      <c r="D14" s="293" t="s">
        <v>92</v>
      </c>
      <c r="E14" s="294"/>
      <c r="F14" s="229" t="s">
        <v>93</v>
      </c>
      <c r="G14" s="229"/>
      <c r="H14" s="229"/>
      <c r="I14" s="229"/>
      <c r="J14" s="234"/>
      <c r="K14" s="235"/>
      <c r="L14" s="236"/>
      <c r="M14" s="85"/>
      <c r="N14" s="290"/>
      <c r="O14" s="291"/>
      <c r="P14" s="292"/>
      <c r="Q14" s="86"/>
      <c r="R14" s="72"/>
      <c r="T14" s="87"/>
      <c r="U14" s="287"/>
      <c r="V14" s="287"/>
      <c r="W14" s="81"/>
      <c r="X14" s="9"/>
      <c r="Y14" s="8"/>
      <c r="Z14" s="29"/>
      <c r="AA14" s="6"/>
      <c r="AB14" s="27"/>
    </row>
    <row r="15" spans="2:251" ht="34.5" customHeight="1">
      <c r="B15" s="145" t="s">
        <v>39</v>
      </c>
      <c r="C15" s="191" t="s">
        <v>37</v>
      </c>
      <c r="D15" s="143" t="s">
        <v>44</v>
      </c>
      <c r="E15" s="143" t="s">
        <v>20</v>
      </c>
      <c r="F15" s="143" t="s">
        <v>50</v>
      </c>
      <c r="G15" s="192" t="s">
        <v>46</v>
      </c>
      <c r="H15" s="143" t="s">
        <v>40</v>
      </c>
      <c r="I15" s="206" t="s">
        <v>38</v>
      </c>
      <c r="J15" s="207"/>
      <c r="K15" s="207"/>
      <c r="L15" s="208"/>
      <c r="M15" s="143" t="s">
        <v>19</v>
      </c>
      <c r="N15" s="143"/>
      <c r="O15" s="144" t="s">
        <v>18</v>
      </c>
      <c r="P15" s="144"/>
      <c r="Q15" s="144"/>
      <c r="R15" s="3"/>
      <c r="S15" s="3"/>
      <c r="T15" s="10"/>
      <c r="U15" s="190"/>
      <c r="V15" s="190"/>
      <c r="W15" s="3"/>
      <c r="X15" s="9"/>
      <c r="Y15" s="3"/>
      <c r="Z15" s="17"/>
      <c r="AA15" s="6"/>
      <c r="AB15" s="2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" customHeight="1">
      <c r="B16" s="146"/>
      <c r="C16" s="191"/>
      <c r="D16" s="143"/>
      <c r="E16" s="143"/>
      <c r="F16" s="143"/>
      <c r="G16" s="143"/>
      <c r="H16" s="143"/>
      <c r="I16" s="209"/>
      <c r="J16" s="210"/>
      <c r="K16" s="210"/>
      <c r="L16" s="211"/>
      <c r="M16" s="143"/>
      <c r="N16" s="143"/>
      <c r="O16" s="143" t="s">
        <v>17</v>
      </c>
      <c r="P16" s="145" t="s">
        <v>16</v>
      </c>
      <c r="Q16" s="191" t="s">
        <v>15</v>
      </c>
      <c r="R16" s="3"/>
      <c r="S16" s="3"/>
      <c r="T16" s="8"/>
      <c r="U16" s="190"/>
      <c r="V16" s="190"/>
      <c r="W16" s="3"/>
      <c r="X16" s="7"/>
      <c r="Y16" s="3"/>
      <c r="Z16" s="17"/>
      <c r="AA16" s="6"/>
      <c r="AB16" s="27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25.15" customHeight="1">
      <c r="B17" s="147"/>
      <c r="C17" s="191"/>
      <c r="D17" s="143"/>
      <c r="E17" s="143"/>
      <c r="F17" s="143"/>
      <c r="G17" s="143"/>
      <c r="H17" s="143"/>
      <c r="I17" s="58" t="s">
        <v>14</v>
      </c>
      <c r="J17" s="58" t="s">
        <v>13</v>
      </c>
      <c r="K17" s="58" t="s">
        <v>12</v>
      </c>
      <c r="L17" s="59" t="s">
        <v>11</v>
      </c>
      <c r="M17" s="31" t="s">
        <v>10</v>
      </c>
      <c r="N17" s="30" t="s">
        <v>9</v>
      </c>
      <c r="O17" s="143"/>
      <c r="P17" s="147"/>
      <c r="Q17" s="191"/>
      <c r="R17" s="3"/>
      <c r="S17" s="3"/>
      <c r="T17" s="5"/>
      <c r="U17" s="190"/>
      <c r="V17" s="190"/>
      <c r="X17" s="6"/>
      <c r="Z17" s="17"/>
      <c r="AA17" s="6"/>
      <c r="AB17" s="27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21" customHeight="1">
      <c r="B18" s="228" t="s">
        <v>94</v>
      </c>
      <c r="C18" s="296" t="s">
        <v>95</v>
      </c>
      <c r="D18" s="55" t="s">
        <v>43</v>
      </c>
      <c r="E18" s="195" t="s">
        <v>96</v>
      </c>
      <c r="F18" s="26">
        <v>200</v>
      </c>
      <c r="G18" s="55" t="s">
        <v>43</v>
      </c>
      <c r="H18" s="88">
        <v>105000000</v>
      </c>
      <c r="I18" s="88">
        <v>105000000</v>
      </c>
      <c r="J18" s="23"/>
      <c r="K18" s="24"/>
      <c r="L18" s="23"/>
      <c r="M18" s="153">
        <v>45659</v>
      </c>
      <c r="N18" s="153">
        <v>46022</v>
      </c>
      <c r="O18" s="139">
        <f>+F19/F18</f>
        <v>0</v>
      </c>
      <c r="P18" s="139">
        <f t="shared" ref="P18:P20" si="0">+H19/H18</f>
        <v>0</v>
      </c>
      <c r="Q18" s="140">
        <v>0</v>
      </c>
      <c r="T18" s="5"/>
      <c r="U18" s="190"/>
      <c r="V18" s="190"/>
      <c r="X18" s="4"/>
      <c r="Z18" s="29"/>
      <c r="AA18" s="6"/>
      <c r="AB18" s="27"/>
    </row>
    <row r="19" spans="2:251" ht="21.75" customHeight="1">
      <c r="B19" s="295"/>
      <c r="C19" s="296"/>
      <c r="D19" s="55" t="s">
        <v>2</v>
      </c>
      <c r="E19" s="196"/>
      <c r="F19" s="26">
        <v>0</v>
      </c>
      <c r="G19" s="55" t="s">
        <v>45</v>
      </c>
      <c r="H19" s="1">
        <v>0</v>
      </c>
      <c r="J19" s="23"/>
      <c r="K19" s="24"/>
      <c r="L19" s="23"/>
      <c r="M19" s="154"/>
      <c r="N19" s="154"/>
      <c r="O19" s="139"/>
      <c r="P19" s="139"/>
      <c r="Q19" s="140"/>
      <c r="T19" s="5"/>
      <c r="U19" s="54"/>
      <c r="V19" s="54"/>
      <c r="X19" s="4"/>
      <c r="Z19" s="29"/>
      <c r="AA19" s="6"/>
      <c r="AB19" s="27"/>
    </row>
    <row r="20" spans="2:251" ht="27" customHeight="1">
      <c r="B20" s="295"/>
      <c r="C20" s="297" t="s">
        <v>97</v>
      </c>
      <c r="D20" s="55" t="s">
        <v>3</v>
      </c>
      <c r="E20" s="195" t="s">
        <v>98</v>
      </c>
      <c r="F20" s="26">
        <v>30</v>
      </c>
      <c r="G20" s="55" t="s">
        <v>3</v>
      </c>
      <c r="H20" s="88">
        <v>85000000</v>
      </c>
      <c r="I20" s="88">
        <v>85000000</v>
      </c>
      <c r="J20" s="20"/>
      <c r="K20" s="24"/>
      <c r="L20" s="20"/>
      <c r="M20" s="153">
        <v>45659</v>
      </c>
      <c r="N20" s="153">
        <v>46022</v>
      </c>
      <c r="O20" s="139">
        <f t="shared" ref="O20" si="1">+F21/F20</f>
        <v>0</v>
      </c>
      <c r="P20" s="139">
        <f t="shared" si="0"/>
        <v>0</v>
      </c>
      <c r="Q20" s="140">
        <v>0</v>
      </c>
      <c r="X20" s="28"/>
      <c r="Z20" s="29"/>
      <c r="AA20" s="6"/>
      <c r="AB20" s="27"/>
    </row>
    <row r="21" spans="2:251" ht="21.75" customHeight="1">
      <c r="B21" s="295"/>
      <c r="C21" s="298"/>
      <c r="D21" s="55" t="s">
        <v>2</v>
      </c>
      <c r="E21" s="299"/>
      <c r="F21" s="26">
        <v>0</v>
      </c>
      <c r="G21" s="55" t="s">
        <v>45</v>
      </c>
      <c r="H21" s="89">
        <v>0</v>
      </c>
      <c r="I21" s="89"/>
      <c r="J21" s="20"/>
      <c r="K21" s="24"/>
      <c r="L21" s="20"/>
      <c r="M21" s="154"/>
      <c r="N21" s="154"/>
      <c r="O21" s="139"/>
      <c r="P21" s="139"/>
      <c r="Q21" s="140"/>
      <c r="X21" s="28"/>
      <c r="Z21" s="29"/>
      <c r="AA21" s="6"/>
      <c r="AB21" s="27"/>
    </row>
    <row r="22" spans="2:251" ht="27" customHeight="1">
      <c r="B22" s="295"/>
      <c r="C22" s="297" t="s">
        <v>99</v>
      </c>
      <c r="D22" s="55" t="s">
        <v>3</v>
      </c>
      <c r="E22" s="195" t="s">
        <v>151</v>
      </c>
      <c r="F22" s="26">
        <v>30</v>
      </c>
      <c r="G22" s="55" t="s">
        <v>3</v>
      </c>
      <c r="H22" s="88">
        <v>10000000</v>
      </c>
      <c r="I22" s="88">
        <v>10000000</v>
      </c>
      <c r="J22" s="20"/>
      <c r="K22" s="24"/>
      <c r="L22" s="20"/>
      <c r="M22" s="153">
        <v>45659</v>
      </c>
      <c r="N22" s="153">
        <v>46022</v>
      </c>
      <c r="O22" s="139">
        <f t="shared" ref="O22" si="2">+F23/F22</f>
        <v>0</v>
      </c>
      <c r="P22" s="139">
        <f t="shared" ref="P22" si="3">+H23/H22</f>
        <v>0</v>
      </c>
      <c r="Q22" s="140">
        <v>0</v>
      </c>
      <c r="X22" s="28"/>
      <c r="Z22" s="29"/>
      <c r="AA22" s="6"/>
      <c r="AB22" s="27"/>
    </row>
    <row r="23" spans="2:251" ht="22.5" customHeight="1">
      <c r="B23" s="295"/>
      <c r="C23" s="298"/>
      <c r="D23" s="55" t="s">
        <v>2</v>
      </c>
      <c r="E23" s="299"/>
      <c r="F23" s="26">
        <v>0</v>
      </c>
      <c r="G23" s="55" t="s">
        <v>45</v>
      </c>
      <c r="H23" s="1">
        <v>0</v>
      </c>
      <c r="I23" s="88"/>
      <c r="J23" s="20"/>
      <c r="K23" s="24"/>
      <c r="L23" s="20"/>
      <c r="M23" s="154"/>
      <c r="N23" s="154"/>
      <c r="O23" s="139"/>
      <c r="P23" s="139"/>
      <c r="Q23" s="140"/>
      <c r="X23" s="28"/>
      <c r="Z23" s="29"/>
      <c r="AA23" s="6"/>
      <c r="AB23" s="27"/>
    </row>
    <row r="24" spans="2:251" ht="27" customHeight="1">
      <c r="B24" s="295"/>
      <c r="C24" s="297" t="s">
        <v>100</v>
      </c>
      <c r="D24" s="55" t="s">
        <v>3</v>
      </c>
      <c r="E24" s="195" t="s">
        <v>101</v>
      </c>
      <c r="F24" s="26">
        <v>1</v>
      </c>
      <c r="G24" s="55" t="s">
        <v>3</v>
      </c>
      <c r="H24" s="88">
        <v>185000000</v>
      </c>
      <c r="I24" s="88">
        <v>185000000</v>
      </c>
      <c r="J24" s="20"/>
      <c r="K24" s="24"/>
      <c r="L24" s="20"/>
      <c r="M24" s="153">
        <v>45659</v>
      </c>
      <c r="N24" s="153">
        <v>46022</v>
      </c>
      <c r="O24" s="139">
        <f t="shared" ref="O24" si="4">+F25/F24</f>
        <v>0</v>
      </c>
      <c r="P24" s="139">
        <f t="shared" ref="P24" si="5">+H25/H24</f>
        <v>0</v>
      </c>
      <c r="Q24" s="140">
        <v>0</v>
      </c>
      <c r="X24" s="28"/>
      <c r="Z24" s="29"/>
      <c r="AA24" s="6"/>
      <c r="AB24" s="27"/>
    </row>
    <row r="25" spans="2:251" ht="34.5" customHeight="1">
      <c r="B25" s="295"/>
      <c r="C25" s="298"/>
      <c r="D25" s="55" t="s">
        <v>2</v>
      </c>
      <c r="E25" s="299"/>
      <c r="F25" s="26">
        <v>0</v>
      </c>
      <c r="G25" s="55" t="s">
        <v>45</v>
      </c>
      <c r="H25" s="1">
        <v>0</v>
      </c>
      <c r="I25" s="90"/>
      <c r="J25" s="20"/>
      <c r="K25" s="24"/>
      <c r="L25" s="20"/>
      <c r="M25" s="154"/>
      <c r="N25" s="154"/>
      <c r="O25" s="139"/>
      <c r="P25" s="139"/>
      <c r="Q25" s="140"/>
      <c r="X25" s="28"/>
      <c r="Z25" s="29"/>
      <c r="AA25" s="6"/>
      <c r="AB25" s="27"/>
    </row>
    <row r="26" spans="2:251" ht="21" customHeight="1">
      <c r="B26" s="243" t="s">
        <v>102</v>
      </c>
      <c r="C26" s="297" t="s">
        <v>103</v>
      </c>
      <c r="D26" s="55" t="s">
        <v>3</v>
      </c>
      <c r="E26" s="195" t="s">
        <v>104</v>
      </c>
      <c r="F26" s="26">
        <v>30</v>
      </c>
      <c r="G26" s="55" t="s">
        <v>3</v>
      </c>
      <c r="H26" s="88">
        <v>180000000</v>
      </c>
      <c r="I26" s="88">
        <v>180000000</v>
      </c>
      <c r="J26" s="23"/>
      <c r="K26" s="24"/>
      <c r="L26" s="23"/>
      <c r="M26" s="153">
        <v>45659</v>
      </c>
      <c r="N26" s="153">
        <v>46022</v>
      </c>
      <c r="O26" s="139">
        <f t="shared" ref="O26" si="6">+F27/F26</f>
        <v>0</v>
      </c>
      <c r="P26" s="139">
        <f t="shared" ref="P26" si="7">+H27/H26</f>
        <v>0</v>
      </c>
      <c r="Q26" s="140">
        <v>0</v>
      </c>
      <c r="X26" s="28"/>
    </row>
    <row r="27" spans="2:251" ht="19.5" customHeight="1">
      <c r="B27" s="244"/>
      <c r="C27" s="298"/>
      <c r="D27" s="55" t="s">
        <v>2</v>
      </c>
      <c r="E27" s="196"/>
      <c r="F27" s="26">
        <v>0</v>
      </c>
      <c r="G27" s="55" t="s">
        <v>45</v>
      </c>
      <c r="H27" s="1">
        <v>0</v>
      </c>
      <c r="I27" s="90"/>
      <c r="J27" s="23"/>
      <c r="K27" s="24"/>
      <c r="L27" s="23"/>
      <c r="M27" s="154"/>
      <c r="N27" s="154"/>
      <c r="O27" s="300"/>
      <c r="P27" s="139"/>
      <c r="Q27" s="140"/>
      <c r="AB27" s="27"/>
    </row>
    <row r="28" spans="2:251" ht="19.5" customHeight="1">
      <c r="B28" s="244"/>
      <c r="C28" s="297" t="s">
        <v>105</v>
      </c>
      <c r="D28" s="55" t="s">
        <v>3</v>
      </c>
      <c r="E28" s="195" t="s">
        <v>106</v>
      </c>
      <c r="F28" s="26">
        <v>1</v>
      </c>
      <c r="G28" s="55" t="s">
        <v>3</v>
      </c>
      <c r="H28" s="88">
        <v>15000000</v>
      </c>
      <c r="I28" s="88">
        <v>15000000</v>
      </c>
      <c r="J28" s="23"/>
      <c r="K28" s="24"/>
      <c r="L28" s="23"/>
      <c r="M28" s="153">
        <v>45659</v>
      </c>
      <c r="N28" s="153">
        <v>46022</v>
      </c>
      <c r="O28" s="301">
        <f>F29/F28</f>
        <v>0</v>
      </c>
      <c r="P28" s="139">
        <f t="shared" ref="P28" si="8">+H29/H28</f>
        <v>0</v>
      </c>
      <c r="Q28" s="140">
        <v>0</v>
      </c>
      <c r="AB28" s="27"/>
    </row>
    <row r="29" spans="2:251" ht="19.5" customHeight="1">
      <c r="B29" s="244"/>
      <c r="C29" s="298"/>
      <c r="D29" s="55" t="s">
        <v>2</v>
      </c>
      <c r="E29" s="299"/>
      <c r="F29" s="26">
        <v>0</v>
      </c>
      <c r="G29" s="55" t="s">
        <v>45</v>
      </c>
      <c r="H29" s="1">
        <v>0</v>
      </c>
      <c r="I29" s="88"/>
      <c r="J29" s="23"/>
      <c r="K29" s="24"/>
      <c r="L29" s="23"/>
      <c r="M29" s="154"/>
      <c r="N29" s="154"/>
      <c r="O29" s="301"/>
      <c r="P29" s="139"/>
      <c r="Q29" s="140"/>
      <c r="AB29" s="27"/>
    </row>
    <row r="30" spans="2:251" ht="19.5" customHeight="1">
      <c r="B30" s="244"/>
      <c r="C30" s="297" t="s">
        <v>99</v>
      </c>
      <c r="D30" s="55" t="s">
        <v>3</v>
      </c>
      <c r="E30" s="195" t="s">
        <v>107</v>
      </c>
      <c r="F30" s="26">
        <v>30</v>
      </c>
      <c r="G30" s="55" t="s">
        <v>3</v>
      </c>
      <c r="H30" s="88">
        <v>15000000</v>
      </c>
      <c r="I30" s="88">
        <v>15000000</v>
      </c>
      <c r="J30" s="23"/>
      <c r="K30" s="24"/>
      <c r="L30" s="23"/>
      <c r="M30" s="153">
        <v>45659</v>
      </c>
      <c r="N30" s="153">
        <v>46022</v>
      </c>
      <c r="O30" s="302">
        <f>F31/F30</f>
        <v>0</v>
      </c>
      <c r="P30" s="139" t="e">
        <f t="shared" ref="P30" si="9">+H31/H30</f>
        <v>#VALUE!</v>
      </c>
      <c r="Q30" s="140">
        <v>0</v>
      </c>
      <c r="AB30" s="27"/>
    </row>
    <row r="31" spans="2:251" ht="26.25" customHeight="1">
      <c r="B31" s="244"/>
      <c r="C31" s="298"/>
      <c r="D31" s="55" t="s">
        <v>2</v>
      </c>
      <c r="E31" s="299"/>
      <c r="F31" s="26">
        <v>0</v>
      </c>
      <c r="G31" s="55" t="s">
        <v>45</v>
      </c>
      <c r="H31" s="1" t="s">
        <v>149</v>
      </c>
      <c r="I31" s="88"/>
      <c r="J31" s="23"/>
      <c r="K31" s="24"/>
      <c r="L31" s="23"/>
      <c r="M31" s="154"/>
      <c r="N31" s="154"/>
      <c r="O31" s="303"/>
      <c r="P31" s="139"/>
      <c r="Q31" s="140"/>
      <c r="AB31" s="27"/>
    </row>
    <row r="32" spans="2:251" ht="19.5" customHeight="1">
      <c r="B32" s="244"/>
      <c r="C32" s="297" t="s">
        <v>108</v>
      </c>
      <c r="D32" s="55" t="s">
        <v>3</v>
      </c>
      <c r="E32" s="195" t="s">
        <v>101</v>
      </c>
      <c r="F32" s="26">
        <v>1</v>
      </c>
      <c r="G32" s="55" t="s">
        <v>3</v>
      </c>
      <c r="H32" s="88">
        <v>345287000</v>
      </c>
      <c r="I32" s="88">
        <v>345287000</v>
      </c>
      <c r="J32" s="23"/>
      <c r="K32" s="24"/>
      <c r="L32" s="23"/>
      <c r="M32" s="153">
        <v>45659</v>
      </c>
      <c r="N32" s="153">
        <v>46022</v>
      </c>
      <c r="O32" s="300">
        <f>F33/F32</f>
        <v>0</v>
      </c>
      <c r="P32" s="139">
        <f t="shared" ref="P32" si="10">+H33/H32</f>
        <v>0</v>
      </c>
      <c r="Q32" s="140">
        <v>0</v>
      </c>
      <c r="AB32" s="27"/>
    </row>
    <row r="33" spans="2:28" ht="38.25" customHeight="1">
      <c r="B33" s="245"/>
      <c r="C33" s="298"/>
      <c r="D33" s="55" t="s">
        <v>2</v>
      </c>
      <c r="E33" s="299"/>
      <c r="F33" s="26">
        <v>0</v>
      </c>
      <c r="G33" s="55" t="s">
        <v>45</v>
      </c>
      <c r="H33" s="1">
        <v>0</v>
      </c>
      <c r="I33" s="88"/>
      <c r="J33" s="23"/>
      <c r="K33" s="24"/>
      <c r="L33" s="23"/>
      <c r="M33" s="154"/>
      <c r="N33" s="154"/>
      <c r="O33" s="303"/>
      <c r="P33" s="139"/>
      <c r="Q33" s="140"/>
      <c r="AB33" s="27"/>
    </row>
    <row r="34" spans="2:28" ht="25.5" customHeight="1">
      <c r="B34" s="228" t="s">
        <v>109</v>
      </c>
      <c r="C34" s="306" t="s">
        <v>110</v>
      </c>
      <c r="D34" s="55" t="s">
        <v>3</v>
      </c>
      <c r="E34" s="195" t="s">
        <v>111</v>
      </c>
      <c r="F34" s="26">
        <v>200</v>
      </c>
      <c r="G34" s="55" t="s">
        <v>3</v>
      </c>
      <c r="H34" s="88">
        <v>176000000</v>
      </c>
      <c r="I34" s="88">
        <v>176000000</v>
      </c>
      <c r="J34" s="23"/>
      <c r="K34" s="24"/>
      <c r="L34" s="23"/>
      <c r="M34" s="153">
        <v>45659</v>
      </c>
      <c r="N34" s="153">
        <v>46022</v>
      </c>
      <c r="O34" s="139">
        <f t="shared" ref="O34" si="11">+F35/F34</f>
        <v>0</v>
      </c>
      <c r="P34" s="139">
        <f t="shared" ref="P34" si="12">+H35/H34</f>
        <v>0</v>
      </c>
      <c r="Q34" s="140">
        <v>0</v>
      </c>
    </row>
    <row r="35" spans="2:28" ht="15" customHeight="1">
      <c r="B35" s="295"/>
      <c r="C35" s="306"/>
      <c r="D35" s="55" t="s">
        <v>2</v>
      </c>
      <c r="E35" s="196"/>
      <c r="F35" s="26">
        <v>0</v>
      </c>
      <c r="G35" s="55" t="s">
        <v>45</v>
      </c>
      <c r="H35" s="1">
        <v>0</v>
      </c>
      <c r="I35" s="88"/>
      <c r="J35" s="23"/>
      <c r="K35" s="24"/>
      <c r="L35" s="23"/>
      <c r="M35" s="154"/>
      <c r="N35" s="154"/>
      <c r="O35" s="139"/>
      <c r="P35" s="139"/>
      <c r="Q35" s="140"/>
    </row>
    <row r="36" spans="2:28" ht="23.25" customHeight="1">
      <c r="B36" s="243" t="s">
        <v>112</v>
      </c>
      <c r="C36" s="304" t="s">
        <v>113</v>
      </c>
      <c r="D36" s="55" t="s">
        <v>3</v>
      </c>
      <c r="E36" s="195" t="s">
        <v>114</v>
      </c>
      <c r="F36" s="26">
        <v>200</v>
      </c>
      <c r="G36" s="55" t="s">
        <v>3</v>
      </c>
      <c r="H36" s="88">
        <v>83713000</v>
      </c>
      <c r="I36" s="88">
        <v>83713000</v>
      </c>
      <c r="J36" s="23"/>
      <c r="K36" s="24"/>
      <c r="L36" s="25"/>
      <c r="M36" s="153">
        <v>45659</v>
      </c>
      <c r="N36" s="153">
        <v>46022</v>
      </c>
      <c r="O36" s="300">
        <f t="shared" ref="O36" si="13">+F37/F36</f>
        <v>0</v>
      </c>
      <c r="P36" s="139">
        <f t="shared" ref="P36" si="14">+H37/H36</f>
        <v>0</v>
      </c>
      <c r="Q36" s="140">
        <v>0</v>
      </c>
    </row>
    <row r="37" spans="2:28" ht="23.25" customHeight="1">
      <c r="B37" s="245"/>
      <c r="C37" s="305"/>
      <c r="D37" s="55" t="s">
        <v>2</v>
      </c>
      <c r="E37" s="196"/>
      <c r="F37" s="26">
        <v>0</v>
      </c>
      <c r="G37" s="55" t="s">
        <v>45</v>
      </c>
      <c r="H37" s="1">
        <v>0</v>
      </c>
      <c r="I37" s="88"/>
      <c r="J37" s="20"/>
      <c r="K37" s="24"/>
      <c r="L37" s="23"/>
      <c r="M37" s="154"/>
      <c r="N37" s="154"/>
      <c r="O37" s="303"/>
      <c r="P37" s="139"/>
      <c r="Q37" s="140"/>
    </row>
    <row r="38" spans="2:28" ht="15.75">
      <c r="B38" s="204"/>
      <c r="C38" s="205" t="s">
        <v>8</v>
      </c>
      <c r="D38" s="55" t="s">
        <v>3</v>
      </c>
      <c r="E38" s="195"/>
      <c r="F38" s="26">
        <f>F18+F20+F22+F24+F26+F28+F30+F32+F34+F36</f>
        <v>723</v>
      </c>
      <c r="G38" s="55" t="s">
        <v>3</v>
      </c>
      <c r="H38" s="88">
        <f>SUM(H17:H37)</f>
        <v>1200000000</v>
      </c>
      <c r="I38" s="88">
        <f>SUM(I17:I37)</f>
        <v>1200000000</v>
      </c>
      <c r="J38" s="23"/>
      <c r="K38" s="23"/>
      <c r="L38" s="23"/>
      <c r="M38" s="200"/>
      <c r="N38" s="202"/>
      <c r="O38" s="139">
        <f t="shared" ref="O38" si="15">+F39/F38</f>
        <v>0</v>
      </c>
      <c r="P38" s="139">
        <f t="shared" ref="P38" si="16">+H39/H38</f>
        <v>0</v>
      </c>
      <c r="Q38" s="140">
        <v>0</v>
      </c>
    </row>
    <row r="39" spans="2:28" ht="15.75">
      <c r="B39" s="204"/>
      <c r="C39" s="205"/>
      <c r="D39" s="55" t="s">
        <v>2</v>
      </c>
      <c r="E39" s="299"/>
      <c r="F39" s="26">
        <f>F19+F21+F23+F25+F27+F29+F31+F33+F35+F37</f>
        <v>0</v>
      </c>
      <c r="G39" s="55" t="s">
        <v>45</v>
      </c>
      <c r="H39" s="1">
        <v>0</v>
      </c>
      <c r="I39" s="90"/>
      <c r="J39" s="20"/>
      <c r="K39" s="21"/>
      <c r="L39" s="20"/>
      <c r="M39" s="201"/>
      <c r="N39" s="203"/>
      <c r="O39" s="139"/>
      <c r="P39" s="139"/>
      <c r="Q39" s="140"/>
    </row>
    <row r="40" spans="2:28">
      <c r="D40" s="19"/>
      <c r="H40" s="18"/>
      <c r="I40" s="15"/>
      <c r="J40" s="17"/>
      <c r="K40" s="17"/>
      <c r="L40" s="17"/>
      <c r="M40" s="16"/>
      <c r="N40" s="16"/>
      <c r="O40" s="15"/>
      <c r="P40" s="13"/>
      <c r="Q40" s="14"/>
      <c r="R40" s="13"/>
    </row>
    <row r="41" spans="2:28" ht="32.25" customHeight="1">
      <c r="B41" s="227" t="s">
        <v>47</v>
      </c>
      <c r="C41" s="227"/>
      <c r="D41" s="230" t="s">
        <v>7</v>
      </c>
      <c r="E41" s="230"/>
      <c r="F41" s="230"/>
      <c r="G41" s="230"/>
      <c r="H41" s="230"/>
      <c r="I41" s="230"/>
      <c r="J41" s="119" t="s">
        <v>48</v>
      </c>
      <c r="K41" s="230" t="s">
        <v>49</v>
      </c>
      <c r="L41" s="230"/>
      <c r="M41" s="224" t="s">
        <v>6</v>
      </c>
      <c r="N41" s="225"/>
      <c r="O41" s="225"/>
      <c r="P41" s="225"/>
      <c r="Q41" s="225"/>
    </row>
    <row r="42" spans="2:28" s="91" customFormat="1" ht="30.75" customHeight="1">
      <c r="B42" s="325" t="s">
        <v>115</v>
      </c>
      <c r="C42" s="326"/>
      <c r="D42" s="231" t="s">
        <v>116</v>
      </c>
      <c r="E42" s="232"/>
      <c r="F42" s="232"/>
      <c r="G42" s="232"/>
      <c r="H42" s="232"/>
      <c r="I42" s="233"/>
      <c r="J42" s="295" t="s">
        <v>117</v>
      </c>
      <c r="K42" s="12" t="s">
        <v>3</v>
      </c>
      <c r="L42" s="118" t="s">
        <v>118</v>
      </c>
      <c r="M42" s="226" t="s">
        <v>119</v>
      </c>
      <c r="N42" s="226"/>
      <c r="O42" s="226"/>
      <c r="P42" s="226"/>
      <c r="Q42" s="226"/>
    </row>
    <row r="43" spans="2:28" s="91" customFormat="1" ht="18.75" customHeight="1">
      <c r="B43" s="327"/>
      <c r="C43" s="328"/>
      <c r="D43" s="234"/>
      <c r="E43" s="235"/>
      <c r="F43" s="235"/>
      <c r="G43" s="235"/>
      <c r="H43" s="235"/>
      <c r="I43" s="236"/>
      <c r="J43" s="295"/>
      <c r="K43" s="12" t="s">
        <v>2</v>
      </c>
      <c r="L43" s="31">
        <v>0</v>
      </c>
      <c r="M43" s="226"/>
      <c r="N43" s="226"/>
      <c r="O43" s="226"/>
      <c r="P43" s="226"/>
      <c r="Q43" s="226"/>
    </row>
    <row r="44" spans="2:28" s="91" customFormat="1" ht="30.75" customHeight="1">
      <c r="B44" s="329" t="s">
        <v>120</v>
      </c>
      <c r="C44" s="330"/>
      <c r="D44" s="237" t="s">
        <v>121</v>
      </c>
      <c r="E44" s="238"/>
      <c r="F44" s="238"/>
      <c r="G44" s="238"/>
      <c r="H44" s="238"/>
      <c r="I44" s="239"/>
      <c r="J44" s="324" t="s">
        <v>63</v>
      </c>
      <c r="K44" s="12" t="s">
        <v>3</v>
      </c>
      <c r="L44" s="118" t="s">
        <v>118</v>
      </c>
      <c r="M44" s="333" t="s">
        <v>4</v>
      </c>
      <c r="N44" s="334"/>
      <c r="O44" s="334"/>
      <c r="P44" s="334"/>
      <c r="Q44" s="335"/>
    </row>
    <row r="45" spans="2:28" s="91" customFormat="1" ht="17.25" customHeight="1">
      <c r="B45" s="331"/>
      <c r="C45" s="332"/>
      <c r="D45" s="240"/>
      <c r="E45" s="241"/>
      <c r="F45" s="241"/>
      <c r="G45" s="241"/>
      <c r="H45" s="241"/>
      <c r="I45" s="242"/>
      <c r="J45" s="324"/>
      <c r="K45" s="12" t="s">
        <v>2</v>
      </c>
      <c r="L45" s="31">
        <v>0</v>
      </c>
      <c r="M45" s="336"/>
      <c r="N45" s="337"/>
      <c r="O45" s="337"/>
      <c r="P45" s="337"/>
      <c r="Q45" s="338"/>
    </row>
    <row r="46" spans="2:28" s="91" customFormat="1" ht="27.75" customHeight="1">
      <c r="B46" s="329" t="s">
        <v>122</v>
      </c>
      <c r="C46" s="330"/>
      <c r="D46" s="237" t="s">
        <v>123</v>
      </c>
      <c r="E46" s="238"/>
      <c r="F46" s="238"/>
      <c r="G46" s="238"/>
      <c r="H46" s="238"/>
      <c r="I46" s="239"/>
      <c r="J46" s="307" t="s">
        <v>117</v>
      </c>
      <c r="K46" s="12" t="s">
        <v>3</v>
      </c>
      <c r="L46" s="118" t="s">
        <v>118</v>
      </c>
      <c r="M46" s="339"/>
      <c r="N46" s="340"/>
      <c r="O46" s="340"/>
      <c r="P46" s="340"/>
      <c r="Q46" s="341"/>
    </row>
    <row r="47" spans="2:28" s="91" customFormat="1" ht="16.5" customHeight="1">
      <c r="B47" s="331"/>
      <c r="C47" s="332"/>
      <c r="D47" s="240"/>
      <c r="E47" s="241"/>
      <c r="F47" s="241"/>
      <c r="G47" s="241"/>
      <c r="H47" s="241"/>
      <c r="I47" s="242"/>
      <c r="J47" s="308"/>
      <c r="K47" s="12" t="s">
        <v>2</v>
      </c>
      <c r="L47" s="31">
        <v>0</v>
      </c>
      <c r="M47" s="214" t="s">
        <v>124</v>
      </c>
      <c r="N47" s="309"/>
      <c r="O47" s="309"/>
      <c r="P47" s="309"/>
      <c r="Q47" s="215"/>
    </row>
    <row r="48" spans="2:28" s="91" customFormat="1" ht="27.75" customHeight="1">
      <c r="B48" s="314" t="s">
        <v>125</v>
      </c>
      <c r="C48" s="315"/>
      <c r="D48" s="318" t="s">
        <v>126</v>
      </c>
      <c r="E48" s="319"/>
      <c r="F48" s="319"/>
      <c r="G48" s="319"/>
      <c r="H48" s="319"/>
      <c r="I48" s="320"/>
      <c r="J48" s="324" t="s">
        <v>117</v>
      </c>
      <c r="K48" s="12" t="s">
        <v>3</v>
      </c>
      <c r="L48" s="118" t="s">
        <v>118</v>
      </c>
      <c r="M48" s="310"/>
      <c r="N48" s="311"/>
      <c r="O48" s="311"/>
      <c r="P48" s="311"/>
      <c r="Q48" s="312"/>
    </row>
    <row r="49" spans="2:53" ht="17.25" customHeight="1">
      <c r="B49" s="316"/>
      <c r="C49" s="317"/>
      <c r="D49" s="321"/>
      <c r="E49" s="322"/>
      <c r="F49" s="322"/>
      <c r="G49" s="322"/>
      <c r="H49" s="322"/>
      <c r="I49" s="323"/>
      <c r="J49" s="324"/>
      <c r="K49" s="12" t="s">
        <v>2</v>
      </c>
      <c r="L49" s="31">
        <v>0</v>
      </c>
      <c r="M49" s="216"/>
      <c r="N49" s="313"/>
      <c r="O49" s="313"/>
      <c r="P49" s="313"/>
      <c r="Q49" s="217"/>
    </row>
    <row r="50" spans="2:53" ht="15" customHeight="1">
      <c r="B50" s="218" t="s">
        <v>1</v>
      </c>
      <c r="C50" s="219"/>
      <c r="D50" s="219"/>
      <c r="E50" s="219"/>
      <c r="F50" s="219"/>
      <c r="G50" s="219"/>
      <c r="H50" s="219"/>
      <c r="I50" s="219"/>
      <c r="J50" s="219"/>
      <c r="K50" s="219"/>
      <c r="L50" s="220"/>
      <c r="M50" s="212" t="s">
        <v>0</v>
      </c>
      <c r="N50" s="212"/>
      <c r="O50" s="212"/>
      <c r="P50" s="212"/>
      <c r="Q50" s="212"/>
    </row>
    <row r="51" spans="2:53" ht="29.25" customHeight="1"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3"/>
      <c r="M51" s="212"/>
      <c r="N51" s="212"/>
      <c r="O51" s="212"/>
      <c r="P51" s="212"/>
      <c r="Q51" s="212"/>
    </row>
    <row r="52" spans="2:53">
      <c r="M52" s="11"/>
      <c r="N52" s="11"/>
    </row>
    <row r="53" spans="2:53" ht="15.75"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</row>
    <row r="54" spans="2:53" ht="15.75"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</row>
    <row r="55" spans="2:53" ht="15.75"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</row>
    <row r="56" spans="2:53" ht="15.75"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</row>
    <row r="57" spans="2:53" ht="15.75"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</row>
    <row r="58" spans="2:53" ht="15.75"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</row>
    <row r="59" spans="2:53" ht="15.75"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</row>
    <row r="60" spans="2:53" ht="15.75"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</row>
    <row r="61" spans="2:53" ht="15.75"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</row>
    <row r="62" spans="2:53" ht="15.75"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</row>
    <row r="63" spans="2:53" ht="15.75"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</row>
    <row r="64" spans="2:53" ht="15.75"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</row>
    <row r="65" spans="18:53" ht="15.75"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</row>
    <row r="66" spans="18:53" ht="15.75"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</row>
    <row r="67" spans="18:53" ht="15.75"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</row>
    <row r="68" spans="18:53" ht="15.75"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</row>
    <row r="69" spans="18:53" ht="15.75"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</row>
    <row r="70" spans="18:53" ht="15.75"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</row>
    <row r="71" spans="18:53" ht="15.75"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</row>
    <row r="72" spans="18:53" ht="15.75"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</row>
    <row r="73" spans="18:53" ht="15.75"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</row>
    <row r="74" spans="18:53" ht="15.75"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</row>
    <row r="75" spans="18:53" ht="15.75"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</row>
    <row r="76" spans="18:53" ht="15.75"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</row>
    <row r="77" spans="18:53" ht="15.75"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</row>
    <row r="78" spans="18:53" ht="15.75"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</row>
    <row r="79" spans="18:53" ht="15.75"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</row>
    <row r="80" spans="18:53" ht="15.75"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</row>
    <row r="81" spans="18:53" ht="15.75"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</row>
    <row r="82" spans="18:53" ht="15.75"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</row>
    <row r="83" spans="18:53" ht="15.75"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</row>
    <row r="84" spans="18:53" ht="15.75"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</row>
    <row r="85" spans="18:53" ht="15.75"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</row>
  </sheetData>
  <mergeCells count="155">
    <mergeCell ref="J46:J47"/>
    <mergeCell ref="M47:Q49"/>
    <mergeCell ref="B48:C49"/>
    <mergeCell ref="D48:I49"/>
    <mergeCell ref="J48:J49"/>
    <mergeCell ref="B50:L51"/>
    <mergeCell ref="M50:Q51"/>
    <mergeCell ref="B42:C43"/>
    <mergeCell ref="D42:I43"/>
    <mergeCell ref="J42:J43"/>
    <mergeCell ref="M42:Q43"/>
    <mergeCell ref="B44:C45"/>
    <mergeCell ref="D44:I45"/>
    <mergeCell ref="J44:J45"/>
    <mergeCell ref="M44:Q46"/>
    <mergeCell ref="B46:C47"/>
    <mergeCell ref="D46:I47"/>
    <mergeCell ref="P38:P39"/>
    <mergeCell ref="Q38:Q39"/>
    <mergeCell ref="B41:C41"/>
    <mergeCell ref="D41:I41"/>
    <mergeCell ref="K41:L41"/>
    <mergeCell ref="M41:Q41"/>
    <mergeCell ref="B38:B39"/>
    <mergeCell ref="C38:C39"/>
    <mergeCell ref="E38:E39"/>
    <mergeCell ref="M38:M39"/>
    <mergeCell ref="N38:N39"/>
    <mergeCell ref="O38:O39"/>
    <mergeCell ref="P34:P35"/>
    <mergeCell ref="Q34:Q35"/>
    <mergeCell ref="B36:B37"/>
    <mergeCell ref="C36:C37"/>
    <mergeCell ref="E36:E37"/>
    <mergeCell ref="M36:M37"/>
    <mergeCell ref="N36:N37"/>
    <mergeCell ref="O36:O37"/>
    <mergeCell ref="P36:P37"/>
    <mergeCell ref="Q36:Q37"/>
    <mergeCell ref="B34:B35"/>
    <mergeCell ref="C34:C35"/>
    <mergeCell ref="E34:E35"/>
    <mergeCell ref="M34:M35"/>
    <mergeCell ref="N34:N35"/>
    <mergeCell ref="O34:O35"/>
    <mergeCell ref="P28:P29"/>
    <mergeCell ref="Q28:Q29"/>
    <mergeCell ref="O30:O31"/>
    <mergeCell ref="P30:P31"/>
    <mergeCell ref="Q30:Q31"/>
    <mergeCell ref="C32:C33"/>
    <mergeCell ref="E32:E33"/>
    <mergeCell ref="M32:M33"/>
    <mergeCell ref="N32:N33"/>
    <mergeCell ref="O32:O33"/>
    <mergeCell ref="P32:P33"/>
    <mergeCell ref="Q32:Q33"/>
    <mergeCell ref="C24:C25"/>
    <mergeCell ref="E24:E25"/>
    <mergeCell ref="M24:M25"/>
    <mergeCell ref="N24:N25"/>
    <mergeCell ref="O24:O25"/>
    <mergeCell ref="P24:P25"/>
    <mergeCell ref="Q24:Q25"/>
    <mergeCell ref="B26:B33"/>
    <mergeCell ref="C26:C27"/>
    <mergeCell ref="E26:E27"/>
    <mergeCell ref="M26:M27"/>
    <mergeCell ref="N26:N27"/>
    <mergeCell ref="O26:O27"/>
    <mergeCell ref="C30:C31"/>
    <mergeCell ref="E30:E31"/>
    <mergeCell ref="M30:M31"/>
    <mergeCell ref="N30:N31"/>
    <mergeCell ref="P26:P27"/>
    <mergeCell ref="Q26:Q27"/>
    <mergeCell ref="C28:C29"/>
    <mergeCell ref="E28:E29"/>
    <mergeCell ref="M28:M29"/>
    <mergeCell ref="N28:N29"/>
    <mergeCell ref="O28:O29"/>
    <mergeCell ref="U17:V17"/>
    <mergeCell ref="B18:B25"/>
    <mergeCell ref="C18:C19"/>
    <mergeCell ref="E18:E19"/>
    <mergeCell ref="M18:M19"/>
    <mergeCell ref="N18:N19"/>
    <mergeCell ref="O18:O19"/>
    <mergeCell ref="C22:C23"/>
    <mergeCell ref="E22:E23"/>
    <mergeCell ref="M22:M23"/>
    <mergeCell ref="N22:N23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O22:O23"/>
    <mergeCell ref="P22:P23"/>
    <mergeCell ref="Q22:Q23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E14"/>
    <mergeCell ref="F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0.23622047244094491" right="0.23622047244094491" top="0.35433070866141736" bottom="0.35433070866141736" header="0.31496062992125984" footer="0.31496062992125984"/>
  <pageSetup scale="4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B1:IQ75"/>
  <sheetViews>
    <sheetView tabSelected="1" zoomScale="70" zoomScaleNormal="70" workbookViewId="0">
      <selection activeCell="D10" sqref="D10:I10"/>
    </sheetView>
  </sheetViews>
  <sheetFormatPr baseColWidth="10" defaultColWidth="12.5703125" defaultRowHeight="15"/>
  <cols>
    <col min="1" max="1" width="3.5703125" style="1" customWidth="1"/>
    <col min="2" max="2" width="29.5703125" style="1" customWidth="1"/>
    <col min="3" max="3" width="58.140625" style="1" customWidth="1"/>
    <col min="4" max="4" width="11.7109375" style="1" customWidth="1"/>
    <col min="5" max="5" width="17.5703125" style="1" customWidth="1"/>
    <col min="6" max="6" width="14.140625" style="1" customWidth="1"/>
    <col min="7" max="7" width="15.5703125" style="1" customWidth="1"/>
    <col min="8" max="8" width="22.85546875" style="1" customWidth="1"/>
    <col min="9" max="9" width="17.5703125" style="1" customWidth="1"/>
    <col min="10" max="10" width="12.140625" style="3" customWidth="1"/>
    <col min="11" max="11" width="12.5703125" style="1" customWidth="1"/>
    <col min="12" max="12" width="9.7109375" style="1" customWidth="1"/>
    <col min="13" max="13" width="13.85546875" style="2" customWidth="1"/>
    <col min="14" max="14" width="17.7109375" style="2" customWidth="1"/>
    <col min="15" max="15" width="13.5703125" style="1" customWidth="1"/>
    <col min="16" max="16" width="14.7109375" style="1" customWidth="1"/>
    <col min="17" max="17" width="13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32" customFormat="1" ht="37.5" customHeight="1">
      <c r="B2" s="138"/>
      <c r="C2" s="138"/>
      <c r="D2" s="123" t="s">
        <v>32</v>
      </c>
      <c r="E2" s="124"/>
      <c r="F2" s="124"/>
      <c r="G2" s="124"/>
      <c r="H2" s="124"/>
      <c r="I2" s="124"/>
      <c r="J2" s="124"/>
      <c r="K2" s="125"/>
      <c r="L2" s="129" t="s">
        <v>36</v>
      </c>
      <c r="M2" s="130"/>
      <c r="N2" s="130"/>
      <c r="O2" s="131"/>
      <c r="P2" s="132"/>
      <c r="Q2" s="133"/>
      <c r="R2" s="53"/>
    </row>
    <row r="3" spans="2:251" s="32" customFormat="1" ht="37.5" customHeight="1">
      <c r="B3" s="138"/>
      <c r="C3" s="138"/>
      <c r="D3" s="126"/>
      <c r="E3" s="127"/>
      <c r="F3" s="127"/>
      <c r="G3" s="127"/>
      <c r="H3" s="127"/>
      <c r="I3" s="127"/>
      <c r="J3" s="127"/>
      <c r="K3" s="128"/>
      <c r="L3" s="129" t="s">
        <v>33</v>
      </c>
      <c r="M3" s="130"/>
      <c r="N3" s="130"/>
      <c r="O3" s="131"/>
      <c r="P3" s="134"/>
      <c r="Q3" s="135"/>
      <c r="R3" s="53"/>
    </row>
    <row r="4" spans="2:251" s="32" customFormat="1" ht="33.75" customHeight="1">
      <c r="B4" s="138"/>
      <c r="C4" s="138"/>
      <c r="D4" s="123" t="s">
        <v>31</v>
      </c>
      <c r="E4" s="124"/>
      <c r="F4" s="124"/>
      <c r="G4" s="124"/>
      <c r="H4" s="124"/>
      <c r="I4" s="124"/>
      <c r="J4" s="124"/>
      <c r="K4" s="125"/>
      <c r="L4" s="129" t="s">
        <v>34</v>
      </c>
      <c r="M4" s="130"/>
      <c r="N4" s="130"/>
      <c r="O4" s="131"/>
      <c r="P4" s="134"/>
      <c r="Q4" s="135"/>
      <c r="R4" s="53"/>
    </row>
    <row r="5" spans="2:251" s="32" customFormat="1" ht="38.25" customHeight="1">
      <c r="B5" s="138"/>
      <c r="C5" s="138"/>
      <c r="D5" s="126"/>
      <c r="E5" s="127"/>
      <c r="F5" s="127"/>
      <c r="G5" s="127"/>
      <c r="H5" s="127"/>
      <c r="I5" s="127"/>
      <c r="J5" s="127"/>
      <c r="K5" s="128"/>
      <c r="L5" s="129" t="s">
        <v>35</v>
      </c>
      <c r="M5" s="130"/>
      <c r="N5" s="130"/>
      <c r="O5" s="131"/>
      <c r="P5" s="136"/>
      <c r="Q5" s="137"/>
      <c r="R5" s="53"/>
    </row>
    <row r="6" spans="2:251" s="32" customFormat="1" ht="23.25" customHeight="1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53"/>
    </row>
    <row r="7" spans="2:251" s="32" customFormat="1" ht="57" customHeight="1">
      <c r="B7" s="116" t="s">
        <v>42</v>
      </c>
      <c r="C7" s="63" t="s">
        <v>52</v>
      </c>
      <c r="D7" s="141" t="s">
        <v>64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42"/>
      <c r="R7" s="53"/>
    </row>
    <row r="8" spans="2:251" s="32" customFormat="1" ht="36" customHeight="1">
      <c r="B8" s="116" t="s">
        <v>30</v>
      </c>
      <c r="C8" s="93">
        <v>45659</v>
      </c>
      <c r="D8" s="342" t="s">
        <v>29</v>
      </c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</row>
    <row r="9" spans="2:251" s="32" customFormat="1" ht="36" customHeight="1">
      <c r="B9" s="141" t="s">
        <v>127</v>
      </c>
      <c r="C9" s="142"/>
      <c r="D9" s="156" t="s">
        <v>128</v>
      </c>
      <c r="E9" s="156"/>
      <c r="F9" s="156"/>
      <c r="G9" s="156"/>
      <c r="H9" s="156"/>
      <c r="I9" s="157"/>
      <c r="J9" s="343" t="s">
        <v>129</v>
      </c>
      <c r="K9" s="344"/>
      <c r="L9" s="345"/>
      <c r="M9" s="175" t="s">
        <v>28</v>
      </c>
      <c r="N9" s="176"/>
      <c r="O9" s="176"/>
      <c r="P9" s="176"/>
      <c r="Q9" s="177"/>
      <c r="R9" s="40"/>
      <c r="T9" s="155"/>
      <c r="U9" s="155"/>
      <c r="V9" s="155"/>
      <c r="W9" s="155"/>
      <c r="X9" s="155"/>
    </row>
    <row r="10" spans="2:251" s="32" customFormat="1" ht="36" customHeight="1">
      <c r="B10" s="141" t="s">
        <v>27</v>
      </c>
      <c r="C10" s="142"/>
      <c r="D10" s="156" t="s">
        <v>130</v>
      </c>
      <c r="E10" s="156"/>
      <c r="F10" s="156"/>
      <c r="G10" s="156"/>
      <c r="H10" s="156"/>
      <c r="I10" s="157"/>
      <c r="J10" s="346"/>
      <c r="K10" s="347"/>
      <c r="L10" s="348"/>
      <c r="M10" s="52" t="s">
        <v>26</v>
      </c>
      <c r="N10" s="158" t="s">
        <v>25</v>
      </c>
      <c r="O10" s="158"/>
      <c r="P10" s="158"/>
      <c r="Q10" s="52" t="s">
        <v>24</v>
      </c>
      <c r="R10" s="40"/>
      <c r="T10" s="51"/>
      <c r="U10" s="51"/>
      <c r="V10" s="51"/>
      <c r="W10" s="51"/>
      <c r="X10" s="51"/>
    </row>
    <row r="11" spans="2:251" s="32" customFormat="1" ht="31.5" customHeight="1">
      <c r="B11" s="181" t="s">
        <v>23</v>
      </c>
      <c r="C11" s="182"/>
      <c r="D11" s="159" t="s">
        <v>131</v>
      </c>
      <c r="E11" s="159"/>
      <c r="F11" s="159"/>
      <c r="G11" s="159"/>
      <c r="H11" s="159"/>
      <c r="I11" s="160"/>
      <c r="J11" s="346"/>
      <c r="K11" s="347"/>
      <c r="L11" s="348"/>
      <c r="M11" s="94"/>
      <c r="N11" s="161"/>
      <c r="O11" s="162"/>
      <c r="P11" s="163"/>
      <c r="Q11" s="50"/>
      <c r="R11" s="40"/>
      <c r="T11" s="49"/>
      <c r="U11" s="164"/>
      <c r="V11" s="164"/>
      <c r="W11" s="164"/>
      <c r="X11" s="49"/>
      <c r="Z11" s="48"/>
      <c r="AA11" s="48"/>
    </row>
    <row r="12" spans="2:251" s="32" customFormat="1" ht="74.25" customHeight="1">
      <c r="B12" s="181" t="s">
        <v>22</v>
      </c>
      <c r="C12" s="182"/>
      <c r="D12" s="159" t="s">
        <v>132</v>
      </c>
      <c r="E12" s="159"/>
      <c r="F12" s="159"/>
      <c r="G12" s="159"/>
      <c r="H12" s="159"/>
      <c r="I12" s="160"/>
      <c r="J12" s="346"/>
      <c r="K12" s="347"/>
      <c r="L12" s="348"/>
      <c r="M12" s="47"/>
      <c r="N12" s="178"/>
      <c r="O12" s="179"/>
      <c r="P12" s="180"/>
      <c r="Q12" s="46"/>
      <c r="R12" s="40"/>
      <c r="T12" s="43"/>
      <c r="U12" s="184"/>
      <c r="V12" s="184"/>
      <c r="W12" s="184"/>
      <c r="X12" s="37"/>
      <c r="Z12" s="35"/>
      <c r="AA12" s="34"/>
      <c r="AB12" s="33"/>
    </row>
    <row r="13" spans="2:251" s="32" customFormat="1" ht="74.25" customHeight="1">
      <c r="B13" s="141" t="s">
        <v>21</v>
      </c>
      <c r="C13" s="142"/>
      <c r="D13" s="185" t="s">
        <v>133</v>
      </c>
      <c r="E13" s="185"/>
      <c r="F13" s="185"/>
      <c r="G13" s="185"/>
      <c r="H13" s="185"/>
      <c r="I13" s="186"/>
      <c r="J13" s="346"/>
      <c r="K13" s="347"/>
      <c r="L13" s="348"/>
      <c r="M13" s="45"/>
      <c r="N13" s="187"/>
      <c r="O13" s="188"/>
      <c r="P13" s="189"/>
      <c r="Q13" s="44"/>
      <c r="R13" s="40"/>
      <c r="T13" s="43"/>
      <c r="U13" s="184"/>
      <c r="V13" s="184"/>
      <c r="W13" s="184"/>
      <c r="X13" s="37"/>
      <c r="Z13" s="35"/>
      <c r="AA13" s="34"/>
      <c r="AB13" s="33"/>
    </row>
    <row r="14" spans="2:251" s="32" customFormat="1" ht="36.75" customHeight="1">
      <c r="B14" s="121" t="s">
        <v>134</v>
      </c>
      <c r="C14" s="64" t="s">
        <v>76</v>
      </c>
      <c r="D14" s="149" t="s">
        <v>135</v>
      </c>
      <c r="E14" s="149"/>
      <c r="F14" s="151" t="s">
        <v>143</v>
      </c>
      <c r="G14" s="151"/>
      <c r="H14" s="151"/>
      <c r="I14" s="151"/>
      <c r="J14" s="349"/>
      <c r="K14" s="350"/>
      <c r="L14" s="351"/>
      <c r="M14" s="42"/>
      <c r="N14" s="187"/>
      <c r="O14" s="188"/>
      <c r="P14" s="189"/>
      <c r="Q14" s="41"/>
      <c r="R14" s="40"/>
      <c r="T14" s="39"/>
      <c r="U14" s="184"/>
      <c r="V14" s="184"/>
      <c r="W14" s="38"/>
      <c r="X14" s="37"/>
      <c r="Y14" s="36"/>
      <c r="Z14" s="35"/>
      <c r="AA14" s="34"/>
      <c r="AB14" s="33"/>
    </row>
    <row r="15" spans="2:251" ht="28.5" customHeight="1">
      <c r="B15" s="145" t="s">
        <v>39</v>
      </c>
      <c r="C15" s="191" t="s">
        <v>37</v>
      </c>
      <c r="D15" s="143" t="s">
        <v>44</v>
      </c>
      <c r="E15" s="143" t="s">
        <v>20</v>
      </c>
      <c r="F15" s="143" t="s">
        <v>50</v>
      </c>
      <c r="G15" s="192" t="s">
        <v>46</v>
      </c>
      <c r="H15" s="143" t="s">
        <v>40</v>
      </c>
      <c r="I15" s="206" t="s">
        <v>38</v>
      </c>
      <c r="J15" s="207"/>
      <c r="K15" s="207"/>
      <c r="L15" s="208"/>
      <c r="M15" s="143" t="s">
        <v>19</v>
      </c>
      <c r="N15" s="143"/>
      <c r="O15" s="144" t="s">
        <v>18</v>
      </c>
      <c r="P15" s="144"/>
      <c r="Q15" s="144"/>
      <c r="R15" s="3"/>
      <c r="S15" s="3"/>
      <c r="T15" s="10"/>
      <c r="U15" s="190"/>
      <c r="V15" s="190"/>
      <c r="W15" s="3"/>
      <c r="X15" s="9"/>
      <c r="Y15" s="3"/>
      <c r="Z15" s="17"/>
      <c r="AA15" s="6"/>
      <c r="AB15" s="27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46"/>
      <c r="C16" s="191"/>
      <c r="D16" s="143"/>
      <c r="E16" s="143"/>
      <c r="F16" s="143"/>
      <c r="G16" s="143"/>
      <c r="H16" s="143"/>
      <c r="I16" s="209"/>
      <c r="J16" s="210"/>
      <c r="K16" s="210"/>
      <c r="L16" s="211"/>
      <c r="M16" s="143"/>
      <c r="N16" s="143"/>
      <c r="O16" s="143" t="s">
        <v>17</v>
      </c>
      <c r="P16" s="143" t="s">
        <v>16</v>
      </c>
      <c r="Q16" s="191" t="s">
        <v>15</v>
      </c>
      <c r="R16" s="3"/>
      <c r="S16" s="3"/>
      <c r="T16" s="8"/>
      <c r="U16" s="190"/>
      <c r="V16" s="190"/>
      <c r="W16" s="3"/>
      <c r="X16" s="7"/>
      <c r="Y16" s="3"/>
      <c r="Z16" s="17"/>
      <c r="AA16" s="6"/>
      <c r="AB16" s="27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47"/>
      <c r="C17" s="191"/>
      <c r="D17" s="143"/>
      <c r="E17" s="143"/>
      <c r="F17" s="143"/>
      <c r="G17" s="143"/>
      <c r="H17" s="143"/>
      <c r="I17" s="58" t="s">
        <v>14</v>
      </c>
      <c r="J17" s="58" t="s">
        <v>13</v>
      </c>
      <c r="K17" s="58" t="s">
        <v>12</v>
      </c>
      <c r="L17" s="59" t="s">
        <v>11</v>
      </c>
      <c r="M17" s="31" t="s">
        <v>10</v>
      </c>
      <c r="N17" s="30" t="s">
        <v>9</v>
      </c>
      <c r="O17" s="143"/>
      <c r="P17" s="143"/>
      <c r="Q17" s="191"/>
      <c r="R17" s="3"/>
      <c r="S17" s="3"/>
      <c r="T17" s="5"/>
      <c r="U17" s="190"/>
      <c r="V17" s="190"/>
      <c r="X17" s="6"/>
      <c r="Z17" s="17"/>
      <c r="AA17" s="6"/>
      <c r="AB17" s="27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7.5" customHeight="1">
      <c r="B18" s="243" t="s">
        <v>136</v>
      </c>
      <c r="C18" s="296" t="s">
        <v>152</v>
      </c>
      <c r="D18" s="55" t="s">
        <v>43</v>
      </c>
      <c r="E18" s="195" t="s">
        <v>144</v>
      </c>
      <c r="F18" s="105">
        <v>3</v>
      </c>
      <c r="G18" s="55" t="s">
        <v>43</v>
      </c>
      <c r="H18" s="98">
        <v>25000000</v>
      </c>
      <c r="I18" s="98">
        <v>25000000</v>
      </c>
      <c r="J18" s="23"/>
      <c r="K18" s="24"/>
      <c r="L18" s="23"/>
      <c r="M18" s="153">
        <v>45659</v>
      </c>
      <c r="N18" s="153">
        <v>46022</v>
      </c>
      <c r="O18" s="139">
        <f>+F19/F18</f>
        <v>0</v>
      </c>
      <c r="P18" s="139">
        <f>+H19/H18</f>
        <v>0</v>
      </c>
      <c r="Q18" s="140">
        <v>0</v>
      </c>
      <c r="T18" s="5"/>
      <c r="U18" s="190"/>
      <c r="V18" s="190"/>
      <c r="X18" s="4"/>
      <c r="Z18" s="29"/>
      <c r="AA18" s="6"/>
      <c r="AB18" s="27"/>
    </row>
    <row r="19" spans="2:251" ht="39" customHeight="1">
      <c r="B19" s="244"/>
      <c r="C19" s="296"/>
      <c r="D19" s="55" t="s">
        <v>2</v>
      </c>
      <c r="E19" s="196"/>
      <c r="F19" s="26">
        <v>0</v>
      </c>
      <c r="G19" s="55" t="s">
        <v>45</v>
      </c>
      <c r="H19" s="99">
        <v>0</v>
      </c>
      <c r="I19" s="99">
        <v>0</v>
      </c>
      <c r="J19" s="23"/>
      <c r="K19" s="24"/>
      <c r="L19" s="23"/>
      <c r="M19" s="154"/>
      <c r="N19" s="154"/>
      <c r="O19" s="139"/>
      <c r="P19" s="139"/>
      <c r="Q19" s="140"/>
      <c r="T19" s="5"/>
      <c r="U19" s="54"/>
      <c r="V19" s="54"/>
      <c r="X19" s="4"/>
      <c r="Z19" s="29"/>
      <c r="AA19" s="6"/>
      <c r="AB19" s="27"/>
    </row>
    <row r="20" spans="2:251" ht="21" customHeight="1">
      <c r="B20" s="244"/>
      <c r="C20" s="296" t="s">
        <v>137</v>
      </c>
      <c r="D20" s="55" t="s">
        <v>3</v>
      </c>
      <c r="E20" s="195" t="s">
        <v>145</v>
      </c>
      <c r="F20" s="26">
        <v>1</v>
      </c>
      <c r="G20" s="55" t="s">
        <v>3</v>
      </c>
      <c r="H20" s="98">
        <v>62000000</v>
      </c>
      <c r="I20" s="98">
        <v>62000000</v>
      </c>
      <c r="J20" s="20"/>
      <c r="K20" s="24"/>
      <c r="L20" s="20"/>
      <c r="M20" s="153">
        <v>45659</v>
      </c>
      <c r="N20" s="153">
        <v>46022</v>
      </c>
      <c r="O20" s="139">
        <f t="shared" ref="O20" si="0">+F21/F20</f>
        <v>0</v>
      </c>
      <c r="P20" s="139">
        <f t="shared" ref="P20" si="1">+H21/H20</f>
        <v>0</v>
      </c>
      <c r="Q20" s="140">
        <v>0</v>
      </c>
      <c r="X20" s="28"/>
      <c r="Z20" s="29"/>
      <c r="AA20" s="6"/>
      <c r="AB20" s="27"/>
    </row>
    <row r="21" spans="2:251" ht="21" customHeight="1">
      <c r="B21" s="244"/>
      <c r="C21" s="306"/>
      <c r="D21" s="55" t="s">
        <v>2</v>
      </c>
      <c r="E21" s="299"/>
      <c r="F21" s="26">
        <v>0</v>
      </c>
      <c r="G21" s="55" t="s">
        <v>45</v>
      </c>
      <c r="H21" s="99">
        <v>0</v>
      </c>
      <c r="I21" s="99">
        <v>0</v>
      </c>
      <c r="J21" s="20"/>
      <c r="K21" s="24"/>
      <c r="L21" s="20"/>
      <c r="M21" s="154"/>
      <c r="N21" s="154"/>
      <c r="O21" s="139"/>
      <c r="P21" s="139"/>
      <c r="Q21" s="140"/>
      <c r="X21" s="28"/>
      <c r="Z21" s="29"/>
      <c r="AA21" s="6"/>
      <c r="AB21" s="27"/>
    </row>
    <row r="22" spans="2:251" ht="21" customHeight="1">
      <c r="B22" s="244"/>
      <c r="C22" s="306" t="s">
        <v>153</v>
      </c>
      <c r="D22" s="55" t="s">
        <v>3</v>
      </c>
      <c r="E22" s="195" t="s">
        <v>73</v>
      </c>
      <c r="F22" s="26">
        <v>1</v>
      </c>
      <c r="G22" s="55" t="s">
        <v>3</v>
      </c>
      <c r="H22" s="98">
        <v>40000000</v>
      </c>
      <c r="I22" s="98">
        <v>40000000</v>
      </c>
      <c r="J22" s="23"/>
      <c r="K22" s="24"/>
      <c r="L22" s="23"/>
      <c r="M22" s="153">
        <v>45659</v>
      </c>
      <c r="N22" s="153">
        <v>46022</v>
      </c>
      <c r="O22" s="139">
        <f t="shared" ref="O22" si="2">+F23/F22</f>
        <v>0</v>
      </c>
      <c r="P22" s="139">
        <f t="shared" ref="P22" si="3">+H23/H22</f>
        <v>0</v>
      </c>
      <c r="Q22" s="140">
        <v>0</v>
      </c>
      <c r="X22" s="28"/>
    </row>
    <row r="23" spans="2:251" ht="21" customHeight="1">
      <c r="B23" s="244"/>
      <c r="C23" s="306"/>
      <c r="D23" s="55" t="s">
        <v>2</v>
      </c>
      <c r="E23" s="299"/>
      <c r="F23" s="26">
        <v>0</v>
      </c>
      <c r="G23" s="55" t="s">
        <v>45</v>
      </c>
      <c r="H23" s="99">
        <v>0</v>
      </c>
      <c r="I23" s="99">
        <v>0</v>
      </c>
      <c r="J23" s="23"/>
      <c r="K23" s="24"/>
      <c r="L23" s="23"/>
      <c r="M23" s="154"/>
      <c r="N23" s="154"/>
      <c r="O23" s="139"/>
      <c r="P23" s="139"/>
      <c r="Q23" s="140"/>
      <c r="AB23" s="27"/>
    </row>
    <row r="24" spans="2:251" ht="21" customHeight="1">
      <c r="B24" s="244"/>
      <c r="C24" s="306" t="s">
        <v>154</v>
      </c>
      <c r="D24" s="55" t="s">
        <v>3</v>
      </c>
      <c r="E24" s="195" t="s">
        <v>146</v>
      </c>
      <c r="F24" s="26">
        <v>1</v>
      </c>
      <c r="G24" s="55" t="s">
        <v>3</v>
      </c>
      <c r="H24" s="98">
        <v>53000000</v>
      </c>
      <c r="I24" s="98">
        <v>53000000</v>
      </c>
      <c r="J24" s="23"/>
      <c r="K24" s="24"/>
      <c r="L24" s="23"/>
      <c r="M24" s="153">
        <v>45659</v>
      </c>
      <c r="N24" s="153">
        <v>46022</v>
      </c>
      <c r="O24" s="139">
        <f t="shared" ref="O24" si="4">+F25/F24</f>
        <v>0</v>
      </c>
      <c r="P24" s="139">
        <f t="shared" ref="P24" si="5">+H25/H24</f>
        <v>0</v>
      </c>
      <c r="Q24" s="140">
        <v>0</v>
      </c>
    </row>
    <row r="25" spans="2:251" ht="21" customHeight="1">
      <c r="B25" s="244"/>
      <c r="C25" s="306"/>
      <c r="D25" s="55" t="s">
        <v>2</v>
      </c>
      <c r="E25" s="299"/>
      <c r="F25" s="26">
        <v>0</v>
      </c>
      <c r="G25" s="55" t="s">
        <v>45</v>
      </c>
      <c r="H25" s="99">
        <v>0</v>
      </c>
      <c r="I25" s="99">
        <v>0</v>
      </c>
      <c r="J25" s="23"/>
      <c r="K25" s="24"/>
      <c r="L25" s="23"/>
      <c r="M25" s="154"/>
      <c r="N25" s="154"/>
      <c r="O25" s="139"/>
      <c r="P25" s="139"/>
      <c r="Q25" s="140"/>
    </row>
    <row r="26" spans="2:251" ht="21" customHeight="1">
      <c r="B26" s="244"/>
      <c r="C26" s="354" t="s">
        <v>138</v>
      </c>
      <c r="D26" s="55" t="s">
        <v>3</v>
      </c>
      <c r="E26" s="195" t="s">
        <v>147</v>
      </c>
      <c r="F26" s="22">
        <v>1</v>
      </c>
      <c r="G26" s="55" t="s">
        <v>3</v>
      </c>
      <c r="H26" s="115">
        <v>190000000</v>
      </c>
      <c r="I26" s="115">
        <v>190000000</v>
      </c>
      <c r="J26" s="23"/>
      <c r="K26" s="24"/>
      <c r="L26" s="25"/>
      <c r="M26" s="153">
        <v>45659</v>
      </c>
      <c r="N26" s="153">
        <v>46022</v>
      </c>
      <c r="O26" s="139">
        <f t="shared" ref="O26" si="6">+F27/F26</f>
        <v>0</v>
      </c>
      <c r="P26" s="139">
        <f t="shared" ref="P26" si="7">+H27/H26</f>
        <v>0</v>
      </c>
      <c r="Q26" s="140">
        <v>0</v>
      </c>
    </row>
    <row r="27" spans="2:251" ht="21" customHeight="1">
      <c r="B27" s="244"/>
      <c r="C27" s="353"/>
      <c r="D27" s="55" t="s">
        <v>2</v>
      </c>
      <c r="E27" s="299"/>
      <c r="F27" s="26">
        <v>0</v>
      </c>
      <c r="G27" s="55" t="s">
        <v>45</v>
      </c>
      <c r="H27" s="99">
        <v>0</v>
      </c>
      <c r="I27" s="99">
        <v>0</v>
      </c>
      <c r="J27" s="20"/>
      <c r="K27" s="24"/>
      <c r="L27" s="23"/>
      <c r="M27" s="154"/>
      <c r="N27" s="154"/>
      <c r="O27" s="139"/>
      <c r="P27" s="139"/>
      <c r="Q27" s="140"/>
    </row>
    <row r="28" spans="2:251" ht="21" customHeight="1">
      <c r="B28" s="244"/>
      <c r="C28" s="352" t="s">
        <v>139</v>
      </c>
      <c r="D28" s="55" t="s">
        <v>3</v>
      </c>
      <c r="E28" s="195" t="s">
        <v>148</v>
      </c>
      <c r="F28" s="22">
        <v>1</v>
      </c>
      <c r="G28" s="55" t="s">
        <v>3</v>
      </c>
      <c r="H28" s="98">
        <v>130000000</v>
      </c>
      <c r="I28" s="98">
        <v>130000000</v>
      </c>
      <c r="J28" s="23"/>
      <c r="K28" s="24"/>
      <c r="L28" s="23"/>
      <c r="M28" s="153">
        <v>45659</v>
      </c>
      <c r="N28" s="153">
        <v>46022</v>
      </c>
      <c r="O28" s="139">
        <f t="shared" ref="O28" si="8">+F29/F28</f>
        <v>0</v>
      </c>
      <c r="P28" s="139">
        <f t="shared" ref="P28:P30" si="9">+H29/H28</f>
        <v>0</v>
      </c>
      <c r="Q28" s="140">
        <v>0</v>
      </c>
    </row>
    <row r="29" spans="2:251" ht="21" customHeight="1">
      <c r="B29" s="245"/>
      <c r="C29" s="353"/>
      <c r="D29" s="55" t="s">
        <v>2</v>
      </c>
      <c r="E29" s="299"/>
      <c r="F29" s="26">
        <v>0</v>
      </c>
      <c r="G29" s="55" t="s">
        <v>45</v>
      </c>
      <c r="H29" s="99">
        <v>0</v>
      </c>
      <c r="I29" s="99">
        <v>0</v>
      </c>
      <c r="J29" s="20"/>
      <c r="K29" s="24"/>
      <c r="L29" s="20"/>
      <c r="M29" s="154"/>
      <c r="N29" s="154"/>
      <c r="O29" s="139"/>
      <c r="P29" s="139"/>
      <c r="Q29" s="140"/>
    </row>
    <row r="30" spans="2:251" ht="18" customHeight="1">
      <c r="B30" s="204"/>
      <c r="C30" s="205" t="s">
        <v>8</v>
      </c>
      <c r="D30" s="55" t="s">
        <v>3</v>
      </c>
      <c r="E30" s="95"/>
      <c r="F30" s="26"/>
      <c r="G30" s="55" t="s">
        <v>3</v>
      </c>
      <c r="H30" s="100">
        <f>H18+H20+H22+H24+H26+H28</f>
        <v>500000000</v>
      </c>
      <c r="I30" s="100">
        <f>I18+I20+I22+I24+I26+I28</f>
        <v>500000000</v>
      </c>
      <c r="J30" s="23"/>
      <c r="K30" s="23"/>
      <c r="L30" s="23"/>
      <c r="M30" s="200"/>
      <c r="N30" s="202"/>
      <c r="O30" s="139">
        <v>0</v>
      </c>
      <c r="P30" s="139">
        <f t="shared" si="9"/>
        <v>0</v>
      </c>
      <c r="Q30" s="140">
        <v>0</v>
      </c>
    </row>
    <row r="31" spans="2:251" ht="18" customHeight="1">
      <c r="B31" s="204"/>
      <c r="C31" s="205"/>
      <c r="D31" s="55" t="s">
        <v>2</v>
      </c>
      <c r="E31" s="61"/>
      <c r="F31" s="26"/>
      <c r="G31" s="55" t="s">
        <v>45</v>
      </c>
      <c r="H31" s="101"/>
      <c r="I31" s="102"/>
      <c r="J31" s="20"/>
      <c r="K31" s="21"/>
      <c r="L31" s="20"/>
      <c r="M31" s="201"/>
      <c r="N31" s="203"/>
      <c r="O31" s="139"/>
      <c r="P31" s="139"/>
      <c r="Q31" s="140"/>
    </row>
    <row r="32" spans="2:251">
      <c r="D32" s="19"/>
      <c r="H32" s="103"/>
      <c r="I32" s="104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47.25">
      <c r="B33" s="227" t="s">
        <v>47</v>
      </c>
      <c r="C33" s="227"/>
      <c r="D33" s="246" t="s">
        <v>7</v>
      </c>
      <c r="E33" s="246"/>
      <c r="F33" s="246"/>
      <c r="G33" s="246"/>
      <c r="H33" s="246"/>
      <c r="I33" s="246"/>
      <c r="J33" s="122" t="s">
        <v>48</v>
      </c>
      <c r="K33" s="246" t="s">
        <v>49</v>
      </c>
      <c r="L33" s="246"/>
      <c r="M33" s="224" t="s">
        <v>6</v>
      </c>
      <c r="N33" s="225"/>
      <c r="O33" s="225"/>
      <c r="P33" s="225"/>
      <c r="Q33" s="225"/>
    </row>
    <row r="34" spans="2:53" ht="26.25" customHeight="1">
      <c r="B34" s="218" t="s">
        <v>140</v>
      </c>
      <c r="C34" s="220"/>
      <c r="D34" s="355" t="s">
        <v>141</v>
      </c>
      <c r="E34" s="356"/>
      <c r="F34" s="356"/>
      <c r="G34" s="356"/>
      <c r="H34" s="356"/>
      <c r="I34" s="357"/>
      <c r="J34" s="228" t="s">
        <v>142</v>
      </c>
      <c r="K34" s="12" t="s">
        <v>3</v>
      </c>
      <c r="L34" s="96">
        <v>544132</v>
      </c>
      <c r="M34" s="226" t="s">
        <v>61</v>
      </c>
      <c r="N34" s="226"/>
      <c r="O34" s="226"/>
      <c r="P34" s="226"/>
      <c r="Q34" s="226"/>
    </row>
    <row r="35" spans="2:53" ht="18" customHeight="1">
      <c r="B35" s="221"/>
      <c r="C35" s="223"/>
      <c r="D35" s="358"/>
      <c r="E35" s="359"/>
      <c r="F35" s="359"/>
      <c r="G35" s="359"/>
      <c r="H35" s="359"/>
      <c r="I35" s="360"/>
      <c r="J35" s="228"/>
      <c r="K35" s="12" t="s">
        <v>2</v>
      </c>
      <c r="L35" s="97">
        <v>0</v>
      </c>
      <c r="M35" s="226"/>
      <c r="N35" s="226"/>
      <c r="O35" s="226"/>
      <c r="P35" s="226"/>
      <c r="Q35" s="226"/>
    </row>
    <row r="36" spans="2:53" ht="18.75" customHeight="1">
      <c r="B36" s="214"/>
      <c r="C36" s="215"/>
      <c r="D36" s="318" t="s">
        <v>5</v>
      </c>
      <c r="E36" s="319"/>
      <c r="F36" s="319"/>
      <c r="G36" s="319"/>
      <c r="H36" s="319"/>
      <c r="I36" s="320"/>
      <c r="J36" s="229"/>
      <c r="K36" s="12" t="s">
        <v>3</v>
      </c>
      <c r="L36" s="57"/>
      <c r="M36" s="212" t="s">
        <v>4</v>
      </c>
      <c r="N36" s="212"/>
      <c r="O36" s="212"/>
      <c r="P36" s="212"/>
      <c r="Q36" s="212"/>
    </row>
    <row r="37" spans="2:53" ht="14.25" customHeight="1">
      <c r="B37" s="216"/>
      <c r="C37" s="217"/>
      <c r="D37" s="321"/>
      <c r="E37" s="322"/>
      <c r="F37" s="322"/>
      <c r="G37" s="322"/>
      <c r="H37" s="322"/>
      <c r="I37" s="323"/>
      <c r="J37" s="229"/>
      <c r="K37" s="12" t="s">
        <v>2</v>
      </c>
      <c r="L37" s="56"/>
      <c r="M37" s="212"/>
      <c r="N37" s="212"/>
      <c r="O37" s="212"/>
      <c r="P37" s="212"/>
      <c r="Q37" s="212"/>
    </row>
    <row r="38" spans="2:53" ht="15.75">
      <c r="B38" s="214"/>
      <c r="C38" s="215"/>
      <c r="D38" s="318" t="s">
        <v>5</v>
      </c>
      <c r="E38" s="319"/>
      <c r="F38" s="319"/>
      <c r="G38" s="319"/>
      <c r="H38" s="319"/>
      <c r="I38" s="320"/>
      <c r="J38" s="229"/>
      <c r="K38" s="12" t="s">
        <v>3</v>
      </c>
      <c r="L38" s="56"/>
      <c r="M38" s="213"/>
      <c r="N38" s="213"/>
      <c r="O38" s="213"/>
      <c r="P38" s="213"/>
      <c r="Q38" s="213"/>
    </row>
    <row r="39" spans="2:53" ht="15.75">
      <c r="B39" s="216"/>
      <c r="C39" s="217"/>
      <c r="D39" s="321"/>
      <c r="E39" s="322"/>
      <c r="F39" s="322"/>
      <c r="G39" s="322"/>
      <c r="H39" s="322"/>
      <c r="I39" s="323"/>
      <c r="J39" s="229"/>
      <c r="K39" s="12" t="s">
        <v>2</v>
      </c>
      <c r="L39" s="56"/>
      <c r="M39" s="213"/>
      <c r="N39" s="213"/>
      <c r="O39" s="213"/>
      <c r="P39" s="213"/>
      <c r="Q39" s="213"/>
    </row>
    <row r="40" spans="2:53" ht="15" customHeight="1">
      <c r="B40" s="218" t="s">
        <v>1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20"/>
      <c r="M40" s="212" t="s">
        <v>0</v>
      </c>
      <c r="N40" s="212"/>
      <c r="O40" s="212"/>
      <c r="P40" s="212"/>
      <c r="Q40" s="212"/>
    </row>
    <row r="41" spans="2:53" ht="29.25" customHeight="1">
      <c r="B41" s="221"/>
      <c r="C41" s="222"/>
      <c r="D41" s="222"/>
      <c r="E41" s="222"/>
      <c r="F41" s="222"/>
      <c r="G41" s="222"/>
      <c r="H41" s="222"/>
      <c r="I41" s="222"/>
      <c r="J41" s="222"/>
      <c r="K41" s="222"/>
      <c r="L41" s="223"/>
      <c r="M41" s="212"/>
      <c r="N41" s="212"/>
      <c r="O41" s="212"/>
      <c r="P41" s="212"/>
      <c r="Q41" s="212"/>
    </row>
    <row r="42" spans="2:53">
      <c r="M42" s="11"/>
      <c r="N42" s="11"/>
    </row>
    <row r="43" spans="2:53" ht="15.75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5.75"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20">
    <mergeCell ref="B40:L41"/>
    <mergeCell ref="M40:Q41"/>
    <mergeCell ref="B36:C37"/>
    <mergeCell ref="D36:I37"/>
    <mergeCell ref="J36:J37"/>
    <mergeCell ref="M36:Q37"/>
    <mergeCell ref="B38:C39"/>
    <mergeCell ref="D38:I39"/>
    <mergeCell ref="J38:J39"/>
    <mergeCell ref="M38:Q39"/>
    <mergeCell ref="Q30:Q31"/>
    <mergeCell ref="B33:C33"/>
    <mergeCell ref="D33:I33"/>
    <mergeCell ref="K33:L33"/>
    <mergeCell ref="M33:Q33"/>
    <mergeCell ref="B34:C35"/>
    <mergeCell ref="D34:I35"/>
    <mergeCell ref="J34:J35"/>
    <mergeCell ref="M34:Q35"/>
    <mergeCell ref="B30:B31"/>
    <mergeCell ref="C30:C31"/>
    <mergeCell ref="M30:M31"/>
    <mergeCell ref="N30:N31"/>
    <mergeCell ref="O30:O31"/>
    <mergeCell ref="P30:P31"/>
    <mergeCell ref="C24:C25"/>
    <mergeCell ref="E24:E25"/>
    <mergeCell ref="M24:M25"/>
    <mergeCell ref="N24:N25"/>
    <mergeCell ref="O24:O25"/>
    <mergeCell ref="P24:P25"/>
    <mergeCell ref="Q24:Q25"/>
    <mergeCell ref="Q26:Q27"/>
    <mergeCell ref="C28:C29"/>
    <mergeCell ref="E28:E29"/>
    <mergeCell ref="M28:M29"/>
    <mergeCell ref="N28:N29"/>
    <mergeCell ref="O28:O29"/>
    <mergeCell ref="P28:P29"/>
    <mergeCell ref="Q28:Q29"/>
    <mergeCell ref="C26:C27"/>
    <mergeCell ref="E26:E27"/>
    <mergeCell ref="M26:M27"/>
    <mergeCell ref="N26:N27"/>
    <mergeCell ref="O26:O27"/>
    <mergeCell ref="P26:P27"/>
    <mergeCell ref="U17:V17"/>
    <mergeCell ref="B18:B29"/>
    <mergeCell ref="C18:C19"/>
    <mergeCell ref="E18:E19"/>
    <mergeCell ref="M18:M19"/>
    <mergeCell ref="N18:N19"/>
    <mergeCell ref="O18:O19"/>
    <mergeCell ref="C22:C23"/>
    <mergeCell ref="E22:E23"/>
    <mergeCell ref="M22:M23"/>
    <mergeCell ref="N22:N23"/>
    <mergeCell ref="P18:P19"/>
    <mergeCell ref="Q18:Q19"/>
    <mergeCell ref="U18:V18"/>
    <mergeCell ref="C20:C21"/>
    <mergeCell ref="E20:E21"/>
    <mergeCell ref="M20:M21"/>
    <mergeCell ref="N20:N21"/>
    <mergeCell ref="O20:O21"/>
    <mergeCell ref="P20:P21"/>
    <mergeCell ref="Q20:Q21"/>
    <mergeCell ref="O22:O23"/>
    <mergeCell ref="P22:P23"/>
    <mergeCell ref="Q22:Q23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E14"/>
    <mergeCell ref="F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  <mergeCell ref="T9:X9"/>
  </mergeCells>
  <pageMargins left="0.23622047244094491" right="0.23622047244094491" top="0.35433070866141736" bottom="0.35433070866141736" header="0.31496062992125984" footer="0.31496062992125984"/>
  <pageSetup scale="4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 BICICLETAS</vt:lpstr>
      <vt:lpstr>PA PARQUES</vt:lpstr>
      <vt:lpstr>PA PANÓPTICO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2024-12-16T20:17:55Z</cp:lastPrinted>
  <dcterms:created xsi:type="dcterms:W3CDTF">2017-08-24T15:03:39Z</dcterms:created>
  <dcterms:modified xsi:type="dcterms:W3CDTF">2024-12-17T17:43:20Z</dcterms:modified>
</cp:coreProperties>
</file>