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quipo 60\Desktop\Instrumentos a diciembre 2024\Planes de acción para Contraloría Municipal\"/>
    </mc:Choice>
  </mc:AlternateContent>
  <bookViews>
    <workbookView xWindow="0" yWindow="0" windowWidth="21600" windowHeight="9030"/>
  </bookViews>
  <sheets>
    <sheet name="25 - Calidad" sheetId="7" r:id="rId1"/>
    <sheet name="49 - Cobertura" sheetId="6" r:id="rId2"/>
    <sheet name="50 - Superior" sheetId="5" r:id="rId3"/>
    <sheet name="106- Infra" sheetId="3" r:id="rId4"/>
    <sheet name="109 - PAE" sheetId="2" r:id="rId5"/>
    <sheet name="103 Admon" sheetId="4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8" i="5" l="1"/>
  <c r="J42" i="7" l="1"/>
  <c r="I43" i="7"/>
  <c r="J43" i="7"/>
  <c r="K43" i="7"/>
  <c r="L43" i="7"/>
  <c r="L42" i="7"/>
  <c r="K42" i="7"/>
  <c r="I42" i="7"/>
  <c r="H33" i="7"/>
  <c r="O32" i="7"/>
  <c r="H32" i="7"/>
  <c r="O24" i="7"/>
  <c r="H25" i="7"/>
  <c r="H24" i="7"/>
  <c r="O22" i="7"/>
  <c r="H23" i="7"/>
  <c r="H22" i="7"/>
  <c r="L27" i="6"/>
  <c r="K27" i="6"/>
  <c r="J27" i="6"/>
  <c r="I27" i="6"/>
  <c r="L26" i="6"/>
  <c r="K26" i="6"/>
  <c r="J26" i="6"/>
  <c r="I26" i="6"/>
  <c r="P22" i="7" l="1"/>
  <c r="Q22" i="7" s="1"/>
  <c r="P24" i="7"/>
  <c r="P32" i="7"/>
  <c r="Q32" i="7"/>
  <c r="Q24" i="7"/>
  <c r="L22" i="3"/>
  <c r="D8" i="6" l="1"/>
  <c r="D8" i="5" s="1"/>
  <c r="D8" i="4" s="1"/>
  <c r="D8" i="3" s="1"/>
  <c r="D8" i="2" s="1"/>
  <c r="L22" i="2"/>
  <c r="I23" i="2"/>
  <c r="L23" i="2"/>
  <c r="K23" i="2"/>
  <c r="J23" i="2"/>
  <c r="K22" i="2"/>
  <c r="J22" i="2"/>
  <c r="I22" i="2"/>
  <c r="H21" i="2"/>
  <c r="H20" i="2"/>
  <c r="H19" i="2"/>
  <c r="H18" i="2"/>
  <c r="O20" i="2"/>
  <c r="O22" i="3"/>
  <c r="P20" i="3"/>
  <c r="O20" i="3"/>
  <c r="L25" i="3"/>
  <c r="K25" i="3"/>
  <c r="J25" i="3"/>
  <c r="I25" i="3"/>
  <c r="L24" i="3"/>
  <c r="K24" i="3"/>
  <c r="J24" i="3"/>
  <c r="I24" i="3"/>
  <c r="H23" i="3"/>
  <c r="H22" i="3"/>
  <c r="H21" i="3"/>
  <c r="H20" i="3"/>
  <c r="H19" i="3"/>
  <c r="H18" i="3"/>
  <c r="P22" i="3" l="1"/>
  <c r="Q22" i="3"/>
  <c r="Q20" i="3"/>
  <c r="H25" i="3"/>
  <c r="P20" i="2"/>
  <c r="Q20" i="2" s="1"/>
  <c r="H23" i="2"/>
  <c r="H22" i="2"/>
  <c r="H24" i="3"/>
  <c r="L37" i="4" l="1"/>
  <c r="K37" i="4"/>
  <c r="I37" i="4"/>
  <c r="L36" i="4"/>
  <c r="K36" i="4"/>
  <c r="J36" i="4"/>
  <c r="I36" i="4"/>
  <c r="J37" i="4"/>
  <c r="H31" i="4"/>
  <c r="O30" i="4"/>
  <c r="H30" i="4"/>
  <c r="H29" i="4"/>
  <c r="O28" i="4"/>
  <c r="H28" i="4"/>
  <c r="H27" i="4"/>
  <c r="O26" i="4"/>
  <c r="H26" i="4"/>
  <c r="H25" i="4"/>
  <c r="O24" i="4"/>
  <c r="H24" i="4"/>
  <c r="P28" i="4" l="1"/>
  <c r="Q28" i="4" s="1"/>
  <c r="P26" i="4"/>
  <c r="Q26" i="4" s="1"/>
  <c r="P30" i="4"/>
  <c r="P24" i="4"/>
  <c r="Q24" i="4" s="1"/>
  <c r="Q30" i="4"/>
  <c r="H37" i="4" l="1"/>
  <c r="H36" i="4"/>
  <c r="H35" i="4"/>
  <c r="H33" i="4"/>
  <c r="H32" i="4"/>
  <c r="H23" i="4"/>
  <c r="H22" i="4"/>
  <c r="H21" i="4"/>
  <c r="H20" i="4"/>
  <c r="H19" i="4"/>
  <c r="H18" i="4"/>
  <c r="O36" i="4"/>
  <c r="O34" i="4"/>
  <c r="O32" i="4"/>
  <c r="O22" i="4"/>
  <c r="O20" i="4"/>
  <c r="O40" i="7"/>
  <c r="O38" i="7"/>
  <c r="O26" i="7"/>
  <c r="O18" i="6"/>
  <c r="O24" i="6"/>
  <c r="O22" i="6"/>
  <c r="O20" i="6"/>
  <c r="L21" i="5"/>
  <c r="K21" i="5"/>
  <c r="J21" i="5"/>
  <c r="I21" i="5"/>
  <c r="L20" i="5"/>
  <c r="K20" i="5"/>
  <c r="J20" i="5"/>
  <c r="I20" i="5"/>
  <c r="H19" i="5"/>
  <c r="P18" i="5" s="1"/>
  <c r="Q18" i="5" s="1"/>
  <c r="H18" i="5"/>
  <c r="H19" i="6"/>
  <c r="P18" i="6" s="1"/>
  <c r="H25" i="6"/>
  <c r="H20" i="6"/>
  <c r="H24" i="6"/>
  <c r="H23" i="6"/>
  <c r="H22" i="6"/>
  <c r="H21" i="6"/>
  <c r="H18" i="6"/>
  <c r="H41" i="7"/>
  <c r="H40" i="7"/>
  <c r="H39" i="7"/>
  <c r="H38" i="7"/>
  <c r="H37" i="7"/>
  <c r="H36" i="7"/>
  <c r="H35" i="7"/>
  <c r="H34" i="7"/>
  <c r="H31" i="7"/>
  <c r="H30" i="7"/>
  <c r="H29" i="7"/>
  <c r="H28" i="7"/>
  <c r="H27" i="7"/>
  <c r="H26" i="7"/>
  <c r="H21" i="7"/>
  <c r="H20" i="7"/>
  <c r="H19" i="7"/>
  <c r="H18" i="7"/>
  <c r="H21" i="5" l="1"/>
  <c r="Q18" i="6"/>
  <c r="P26" i="7"/>
  <c r="Q26" i="7" s="1"/>
  <c r="P38" i="7"/>
  <c r="Q38" i="7" s="1"/>
  <c r="P40" i="7"/>
  <c r="Q40" i="7" s="1"/>
  <c r="P20" i="6"/>
  <c r="Q20" i="6" s="1"/>
  <c r="P22" i="6"/>
  <c r="Q22" i="6" s="1"/>
  <c r="P24" i="6"/>
  <c r="Q24" i="6" s="1"/>
  <c r="P32" i="4"/>
  <c r="Q32" i="4" s="1"/>
  <c r="P34" i="4"/>
  <c r="Q34" i="4" s="1"/>
  <c r="P20" i="4"/>
  <c r="Q20" i="4" s="1"/>
  <c r="P22" i="4"/>
  <c r="Q22" i="4" s="1"/>
  <c r="P36" i="4"/>
  <c r="Q36" i="4" s="1"/>
  <c r="H20" i="5"/>
  <c r="H42" i="7"/>
  <c r="H26" i="6"/>
  <c r="H27" i="6"/>
  <c r="H43" i="7"/>
  <c r="P20" i="7"/>
  <c r="O20" i="7"/>
  <c r="Q20" i="7" l="1"/>
  <c r="P36" i="7" l="1"/>
  <c r="O36" i="7"/>
  <c r="P34" i="7"/>
  <c r="O34" i="7"/>
  <c r="P30" i="7"/>
  <c r="O30" i="7"/>
  <c r="P28" i="7"/>
  <c r="O28" i="7"/>
  <c r="Q28" i="7" l="1"/>
  <c r="Q30" i="7"/>
  <c r="Q34" i="7"/>
  <c r="Q36" i="7"/>
  <c r="P18" i="7"/>
  <c r="O18" i="7"/>
  <c r="P18" i="4"/>
  <c r="O18" i="4"/>
  <c r="P18" i="3"/>
  <c r="O18" i="3"/>
  <c r="Q18" i="3" l="1"/>
  <c r="Q18" i="4"/>
  <c r="Q18" i="7"/>
  <c r="P18" i="2"/>
  <c r="O18" i="2"/>
  <c r="Q18" i="2" l="1"/>
</calcChain>
</file>

<file path=xl/comments1.xml><?xml version="1.0" encoding="utf-8"?>
<comments xmlns="http://schemas.openxmlformats.org/spreadsheetml/2006/main">
  <authors>
    <author>equipo 60</author>
  </authors>
  <commentList>
    <comment ref="B15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primero el código MGA y luego la meta personalizada en el PD</t>
        </r>
      </text>
    </comment>
    <comment ref="C15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Se deben relacionar las actividades para el cumplimiento de la meta de acuerdol al proyecto de inversión</t>
        </r>
      </text>
    </comment>
    <comment ref="E15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el parámetro o unidad de medida relacionada con la actividad, ejemplo: porcentaje, número, kilo, grados, hectáreas, etc.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5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el valor programado y ejecutado a nivel físico por cada una de las actividades</t>
        </r>
      </text>
    </comment>
    <comment ref="H15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el valor programado en el presupuesto y ejecutado anivel de las obligaciones generadas (OP)</t>
        </r>
      </text>
    </comment>
  </commentList>
</comments>
</file>

<file path=xl/comments2.xml><?xml version="1.0" encoding="utf-8"?>
<comments xmlns="http://schemas.openxmlformats.org/spreadsheetml/2006/main">
  <authors>
    <author>equipo 60</author>
  </authors>
  <commentList>
    <comment ref="B15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primero el código MGA y luego la meta personalizada en el PD</t>
        </r>
      </text>
    </comment>
    <comment ref="C15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Se deben relacionar las actividades para el cumplimiento de la meta de acuerdol al proyecto de inversión</t>
        </r>
      </text>
    </comment>
    <comment ref="E15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el parámetro o unidad de medida relacionada con la actividad, ejemplo: porcentaje, número, kilo, grados, hectáreas, etc.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5" authorId="0" shapeId="0">
      <text>
        <r>
          <rPr>
            <b/>
            <sz val="9"/>
            <color rgb="FF000000"/>
            <rFont val="Tahoma"/>
            <family val="2"/>
          </rPr>
          <t>equipo 60: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Describa el valor programado y ejecutado a nivel físico por cada una de las actividades</t>
        </r>
      </text>
    </comment>
    <comment ref="H15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el valor programado en el presupuesto y ejecutado anivel de las obligaciones generadas (OP)</t>
        </r>
      </text>
    </comment>
  </commentList>
</comments>
</file>

<file path=xl/comments3.xml><?xml version="1.0" encoding="utf-8"?>
<comments xmlns="http://schemas.openxmlformats.org/spreadsheetml/2006/main">
  <authors>
    <author>equipo 60</author>
  </authors>
  <commentList>
    <comment ref="B15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primero el código MGA y luego la meta personalizada en el PD</t>
        </r>
      </text>
    </comment>
    <comment ref="C15" authorId="0" shapeId="0">
      <text>
        <r>
          <rPr>
            <b/>
            <sz val="9"/>
            <color rgb="FF000000"/>
            <rFont val="Tahoma"/>
            <family val="2"/>
          </rPr>
          <t>equipo 60: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Se deben relacionar las actividades para el cumplimiento de la meta de acuerdol al proyecto de inversión</t>
        </r>
      </text>
    </comment>
    <comment ref="E15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el parámetro o unidad de medida relacionada con la actividad, ejemplo: porcentaje, número, kilo, grados, hectáreas, etc.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5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el valor programado y ejecutado a nivel físico por cada una de las actividades</t>
        </r>
      </text>
    </comment>
    <comment ref="H15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el valor programado en el presupuesto y ejecutado anivel de las obligaciones generadas (OP)</t>
        </r>
      </text>
    </comment>
  </commentList>
</comments>
</file>

<file path=xl/comments4.xml><?xml version="1.0" encoding="utf-8"?>
<comments xmlns="http://schemas.openxmlformats.org/spreadsheetml/2006/main">
  <authors>
    <author>equipo 60</author>
  </authors>
  <commentList>
    <comment ref="B15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primero el código MGA y luego la meta personalizada en el PD</t>
        </r>
      </text>
    </comment>
    <comment ref="C15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Se deben relacionar las actividades para el cumplimiento de la meta de acuerdol al proyecto de inversión</t>
        </r>
      </text>
    </comment>
    <comment ref="E15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el parámetro o unidad de medida relacionada con la actividad, ejemplo: porcentaje, número, kilo, grados, hectáreas, etc.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5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el valor programado y ejecutado a nivel físico por cada una de las actividades</t>
        </r>
      </text>
    </comment>
    <comment ref="H15" authorId="0" shapeId="0">
      <text>
        <r>
          <rPr>
            <b/>
            <sz val="9"/>
            <color rgb="FF000000"/>
            <rFont val="Tahoma"/>
            <family val="2"/>
          </rPr>
          <t>equipo 60: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Describa el valor programado en el presupuesto y ejecutado anivel de las obligaciones generadas (OP)</t>
        </r>
      </text>
    </comment>
  </commentList>
</comments>
</file>

<file path=xl/comments5.xml><?xml version="1.0" encoding="utf-8"?>
<comments xmlns="http://schemas.openxmlformats.org/spreadsheetml/2006/main">
  <authors>
    <author>equipo 60</author>
  </authors>
  <commentList>
    <comment ref="B15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primero el código MGA y luego la meta personalizada en el PD</t>
        </r>
      </text>
    </comment>
    <comment ref="C15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Se deben relacionar las actividades para el cumplimiento de la meta de acuerdol al proyecto de inversión</t>
        </r>
      </text>
    </comment>
    <comment ref="E15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el parámetro o unidad de medida relacionada con la actividad, ejemplo: porcentaje, número, kilo, grados, hectáreas, etc.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5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el valor programado y ejecutado a nivel físico por cada una de las actividades</t>
        </r>
      </text>
    </comment>
    <comment ref="H15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el valor programado en el presupuesto y ejecutado anivel de las obligaciones generadas (OP)</t>
        </r>
      </text>
    </comment>
  </commentList>
</comments>
</file>

<file path=xl/comments6.xml><?xml version="1.0" encoding="utf-8"?>
<comments xmlns="http://schemas.openxmlformats.org/spreadsheetml/2006/main">
  <authors>
    <author>equipo 60</author>
    <author>JESSICA</author>
  </authors>
  <commentList>
    <comment ref="B15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primero el código MGA y luego la meta personalizada en el PD</t>
        </r>
      </text>
    </comment>
    <comment ref="C15" authorId="0" shapeId="0">
      <text>
        <r>
          <rPr>
            <b/>
            <sz val="9"/>
            <color rgb="FF000000"/>
            <rFont val="Tahoma"/>
            <family val="2"/>
          </rPr>
          <t>equipo 60: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Se deben relacionar las actividades para el cumplimiento de la meta de acuerdol al proyecto de inversión</t>
        </r>
      </text>
    </comment>
    <comment ref="E15" authorId="0" shapeId="0">
      <text>
        <r>
          <rPr>
            <b/>
            <sz val="9"/>
            <color rgb="FF000000"/>
            <rFont val="Tahoma"/>
            <family val="2"/>
          </rPr>
          <t>equipo 60: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Describa el parámetro o unidad de medida relacionada con la actividad, ejemplo: porcentaje, número, kilo, grados, hectáreas, etc.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F15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el valor programado y ejecutado a nivel físico por cada una de las actividades</t>
        </r>
      </text>
    </comment>
    <comment ref="H15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el valor programado en el presupuesto y ejecutado anivel de las obligaciones generadas (OP)</t>
        </r>
      </text>
    </comment>
    <comment ref="C24" authorId="1" shapeId="0">
      <text>
        <r>
          <rPr>
            <b/>
            <sz val="9"/>
            <color rgb="FF000000"/>
            <rFont val="Tahoma"/>
            <family val="2"/>
          </rPr>
          <t>JESSICA: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MGA - Garantizar el pago de servicios públicos y arriendos de las IE Oficiales
</t>
        </r>
      </text>
    </comment>
  </commentList>
</comments>
</file>

<file path=xl/sharedStrings.xml><?xml version="1.0" encoding="utf-8"?>
<sst xmlns="http://schemas.openxmlformats.org/spreadsheetml/2006/main" count="659" uniqueCount="192">
  <si>
    <t xml:space="preserve">FIRMA: </t>
  </si>
  <si>
    <t xml:space="preserve">OBSERVACIONES: </t>
  </si>
  <si>
    <t>E</t>
  </si>
  <si>
    <t>P</t>
  </si>
  <si>
    <t>FIRMA</t>
  </si>
  <si>
    <t xml:space="preserve">NOMBRE: </t>
  </si>
  <si>
    <t xml:space="preserve">META DE RESULTADO  No. </t>
  </si>
  <si>
    <t>SECRETARIO DESPACHO / GERENTE</t>
  </si>
  <si>
    <t>METAS DE RESULTADO</t>
  </si>
  <si>
    <t>TOTAL  PLAN  DE  ACCIÓN</t>
  </si>
  <si>
    <t>TERMINACION</t>
  </si>
  <si>
    <t xml:space="preserve">INICIO </t>
  </si>
  <si>
    <t>OTROS</t>
  </si>
  <si>
    <t>REGALIAS</t>
  </si>
  <si>
    <t>SGP</t>
  </si>
  <si>
    <t>MPIO</t>
  </si>
  <si>
    <t>EFICIENCIA</t>
  </si>
  <si>
    <t>INDICE INVERSION</t>
  </si>
  <si>
    <t>INDICE FISICO</t>
  </si>
  <si>
    <t>INDICADORES DE GESTION</t>
  </si>
  <si>
    <t>PROGRAMACION (dd/mm/aa)</t>
  </si>
  <si>
    <t>UNIDAD DE MEDIDA</t>
  </si>
  <si>
    <t xml:space="preserve">CODIGO BPPIM: </t>
  </si>
  <si>
    <t xml:space="preserve">NOMBRE  DEL PROYECTO POAI: </t>
  </si>
  <si>
    <t xml:space="preserve">PROGRAMA:  </t>
  </si>
  <si>
    <t>VALOR</t>
  </si>
  <si>
    <t>OBJETO</t>
  </si>
  <si>
    <t>No</t>
  </si>
  <si>
    <t>SECTOR:</t>
  </si>
  <si>
    <t xml:space="preserve">RELACION DE CONTRATOS Y CONVENIOS </t>
  </si>
  <si>
    <t xml:space="preserve">Objetivos: </t>
  </si>
  <si>
    <t xml:space="preserve">FECHA DE PROGRAMACION: </t>
  </si>
  <si>
    <t>ACTIVIDADES</t>
  </si>
  <si>
    <t xml:space="preserve">FUENTES DE FINANCIACION                           </t>
  </si>
  <si>
    <t>METAS DE PRODUCTO</t>
  </si>
  <si>
    <t>COSTO TOTAL
(PESOS)</t>
  </si>
  <si>
    <t xml:space="preserve">SECRETARÍA / ENTIDAD:                                                           </t>
  </si>
  <si>
    <t xml:space="preserve">P </t>
  </si>
  <si>
    <t>O</t>
  </si>
  <si>
    <t>INDICADORES DE RESULTADO</t>
  </si>
  <si>
    <t>Unidad de Medida</t>
  </si>
  <si>
    <t xml:space="preserve">Medición </t>
  </si>
  <si>
    <t>CANTIDAD</t>
  </si>
  <si>
    <t>CODIGO PRESUPUESTAL:                                                       RUBROS:</t>
  </si>
  <si>
    <t>Secretaria de Educación</t>
  </si>
  <si>
    <t xml:space="preserve">LINEA ESTRATEGICA: </t>
  </si>
  <si>
    <t>CULTURA Y SOCIEDAD PARA TODOS</t>
  </si>
  <si>
    <t>22 - Educación</t>
  </si>
  <si>
    <t>2201-Calidad, cobertura y fortalecimiento de la educación inicial, prescolar, básica y media</t>
  </si>
  <si>
    <t>Desarrollo escenarios educativos ideales en contextos de Calidad Ibagué</t>
  </si>
  <si>
    <t>GRUPO: Calidad Educativa</t>
  </si>
  <si>
    <t>2.09.3.2.02.02.009
2.09.3.3.05.09.053</t>
  </si>
  <si>
    <t>Desarrollo de trayectorias educativas que garanticen la permanencia estudiantil Ibagué</t>
  </si>
  <si>
    <t>2202-Calidad y fomento de la educación superior</t>
  </si>
  <si>
    <t>Subsidio para facilitar el acceso y las trayectorias universitarias a los jóvenes de Ibagué</t>
  </si>
  <si>
    <t xml:space="preserve">2.09.3.2.02.02.009
</t>
  </si>
  <si>
    <t>Administración EFICIENTE PARA LA PRESTACIÓN DEL SERVICIO EDUCATIVO OFICIAL Ibagué</t>
  </si>
  <si>
    <t xml:space="preserve">Adecuación DE ESPACIOS DE APRENDIZAJE INNOVADORES PARA LOS NIÑOS NIÑAS ADOLESCENTES Y JÓVENES Ibagué </t>
  </si>
  <si>
    <t xml:space="preserve">2.09.3.2.02.02.005
2.09.3.2.02.02.008
2.09.3.2.02.02.009
</t>
  </si>
  <si>
    <t xml:space="preserve">2.09.3.2.02.02.006
</t>
  </si>
  <si>
    <t>Implementación del Programa de Alimentación Escolar PAE y condiciones de alimentación saludable Ibagué</t>
  </si>
  <si>
    <t>Fortalecimiento y dotación de las instituciones educativas para ofrecer ambientes pedagógicos de calidad dignos</t>
  </si>
  <si>
    <t>Diseñar e implementar la estrategia “Ibagué ciudad musical” para formar en valores, convivencia y civismo para el sector educativo.</t>
  </si>
  <si>
    <t>Ampliar la atención de educación inicial en los grados jardín y prejardin en 12 IE Oficiales</t>
  </si>
  <si>
    <t>Implementar el programa de cultura y educación ambiental en las IE Oficiales como mecanismo de fortalecimiento de los PRAES.</t>
  </si>
  <si>
    <t>Diseñar  e implementar la estrategia de Paz y convivencia escolar en las IE Oficiales (Arte, deporte, Cultura, CRESE )</t>
  </si>
  <si>
    <t>Estudiantes Beneficiados con el Plan territorial de lectura, escritura, oralidad en IE Oficiales</t>
  </si>
  <si>
    <t>DIRECTOR</t>
  </si>
  <si>
    <t>Promedio Naturales saber 11</t>
  </si>
  <si>
    <t>Promedio Ingles Saber 11</t>
  </si>
  <si>
    <t>Cobertura escolar bruta en básica secundaria</t>
  </si>
  <si>
    <t>Instituciones Educativas Oficiales Categoría Muy Superior Saber 11</t>
  </si>
  <si>
    <t>Cobertura escolar neta en transición</t>
  </si>
  <si>
    <t>Cobertura escolar neta en básica primaria</t>
  </si>
  <si>
    <t>Tasa de repitencia en básica secundaria</t>
  </si>
  <si>
    <t>Promedio Lectura Saber 11</t>
  </si>
  <si>
    <t>Promedio</t>
  </si>
  <si>
    <t>Porcentaje</t>
  </si>
  <si>
    <t>Numero</t>
  </si>
  <si>
    <t>NOMBRE: MARIA ISABEL PEÑA GARZON</t>
  </si>
  <si>
    <t>NOMBRE: DIANA ROCIO LOPEZ CHICA</t>
  </si>
  <si>
    <t>Implementar estrategias de permanencia y retención escolar  en las IE oficiales.</t>
  </si>
  <si>
    <t xml:space="preserve">Ofrecer un servicio educativo eficiente para la población con trayectorias educativas diversas e inclusiva en las I.E .oficiales de Ibagué.  </t>
  </si>
  <si>
    <t>Tasa de deserción en básica secundaria</t>
  </si>
  <si>
    <t>Apoyar a estudiantes para el ingreso a la educación terciaria</t>
  </si>
  <si>
    <t>Ejecutar el Plan de Bienestar para beneficiar el personal de IE Oficiales</t>
  </si>
  <si>
    <t>Prestar servicio de conectividad a IE Oficiales</t>
  </si>
  <si>
    <t>Garantizar el funcionamiento y operación de las 59 Instituciones Educativas Oficiales</t>
  </si>
  <si>
    <t>Dotar sedes de IE con mobiliario Escolar</t>
  </si>
  <si>
    <t>Cobertura escolar neta en básica secundaria</t>
  </si>
  <si>
    <t>Cobertura escolar bruta en básica media</t>
  </si>
  <si>
    <t>Cobertura escolar neta en básica media</t>
  </si>
  <si>
    <t>Tasa de repitencia en básica primaria</t>
  </si>
  <si>
    <t>GRUPO: Cobertura Educativa</t>
  </si>
  <si>
    <t>GRUPO: Administrativo y Financiero</t>
  </si>
  <si>
    <t>Mejorar y/o adecuar
infraestructura de
Instituciones Educativas
oficiales, para ofrecer
espacios dignos y amables</t>
  </si>
  <si>
    <t>Ejecutar obras complementarias para IEO.</t>
  </si>
  <si>
    <t>Cobertura global neta</t>
  </si>
  <si>
    <t>Cobertura global bruta</t>
  </si>
  <si>
    <t>Beneficiar a NNAJ con un Programa de Alimentación Escolar PAE que garantice el mejoramiento de la calidad de vida</t>
  </si>
  <si>
    <t>Tasa de deserción global</t>
  </si>
  <si>
    <t>Beneficiar a Instituciones Educativas oficiales con el Giro de recursos de gratuidad</t>
  </si>
  <si>
    <t>Numero de IE Beneficiadas con Gratuidad</t>
  </si>
  <si>
    <t>Numero de proyectos apoyados</t>
  </si>
  <si>
    <t>Garantizar el apoyo a proyectos artisticos en IE Oficiales</t>
  </si>
  <si>
    <t>Numero de Programa implementado</t>
  </si>
  <si>
    <t>Ejecución del programa de cultura y educación ambiental en IE Oficiales</t>
  </si>
  <si>
    <t>Brindar apoyo tecnico y profesional a la Direccion</t>
  </si>
  <si>
    <t>Numero de direcciones apoyadas</t>
  </si>
  <si>
    <t>Girar recursos de gratuidad a IE Oficiales</t>
  </si>
  <si>
    <t>Numero de IE con giro de recursos</t>
  </si>
  <si>
    <t>Ejecutar estrategia de subsidio de transporte escolar</t>
  </si>
  <si>
    <t>Numero de estrategia ejecutada</t>
  </si>
  <si>
    <t>Apoyar estudiantes con subsidios para educaciòn terciaria</t>
  </si>
  <si>
    <t>Numero de estudiantes apoyados</t>
  </si>
  <si>
    <t>Dotar  ambientes escolares de Instituciones Educativas Oficiales con Pupitres, Tableros, Sillas, escritoriios y demas enseres de tipo administrativo</t>
  </si>
  <si>
    <t>Gestionar el pago de nomina de la planta global de las IE oficiales</t>
  </si>
  <si>
    <t>Garantizar el pago de servicios publicos de las IE Oficiales</t>
  </si>
  <si>
    <t>Asegurar el apoyo de procesos (personal jurídico, técnico, financiero, consultoria, asesorías externas, comision) en la secretaria de educación e IE Oficiales</t>
  </si>
  <si>
    <t>Ejecución plan de bienestar</t>
  </si>
  <si>
    <t>Creaciòn de correos electronicos para el proceso deGestion Educativa</t>
  </si>
  <si>
    <t>Numero de plan Ejecutado</t>
  </si>
  <si>
    <t>Asegurar servicio de conectividad a Ie Oficiales</t>
  </si>
  <si>
    <t>Numero de IE con servicio de conectividad</t>
  </si>
  <si>
    <t xml:space="preserve">Número de Pagos de Nomina </t>
  </si>
  <si>
    <t>Número de Instituciones Educativas con pago de Servicios Publicos</t>
  </si>
  <si>
    <t>Número de Instituciones Educativas Apoyadas</t>
  </si>
  <si>
    <t>Número de Procesos Adminsitrativos Apoyados</t>
  </si>
  <si>
    <t>Numero de procesos con correos electronicos</t>
  </si>
  <si>
    <t>Número de Instituciones Educativas Dotadas</t>
  </si>
  <si>
    <t>Girar recursos para Obras de mantenimiento en Instituciones Educativas Oficiales</t>
  </si>
  <si>
    <t>Número de giro de recursos para mantenimiento</t>
  </si>
  <si>
    <t>Número de Raciones Entregadas</t>
  </si>
  <si>
    <t>Número de Instituciones Educativas Visitadas</t>
  </si>
  <si>
    <t>META DE RESULTADO  No.  Aumentar Promedio Naturales saber 11</t>
  </si>
  <si>
    <t>META DE RESULTADO  No. Aumentar Promedio Ingles Saber 11</t>
  </si>
  <si>
    <t>META DE RESULTADO  No.  Aumentar Cobertura escolar bruta en básica secundaria</t>
  </si>
  <si>
    <t>META DE RESULTADO  No. Aumentar Numero de IE Oficiales Categoría Muy Superior Saber 11</t>
  </si>
  <si>
    <t>META DE RESULTADO  No. Aumentar Cobertura escolar neta en transición</t>
  </si>
  <si>
    <t>META DE RESULTADO  No. Aumentar Cobertura escolar neta en básica primaria</t>
  </si>
  <si>
    <t>META DE RESULTADO  No. Disminuir Tasa de repitencia en básica secundaria</t>
  </si>
  <si>
    <t>META DE RESULTADO  No. Aumentar Promedio Lectura Saber 11</t>
  </si>
  <si>
    <t>META DE RESULTADO  No. Disminuir Tasa de deserción en básica primaria</t>
  </si>
  <si>
    <t>META DE RESULTADO  No. Disminuir Tasa de deserción en básica secundaria</t>
  </si>
  <si>
    <t>META DE RESULTADO  No. Aumentar Tasa cobertura educación superior</t>
  </si>
  <si>
    <t>META DE RESULTADO  No.  Aumentar Cobertura escolar neta en básica secundaria</t>
  </si>
  <si>
    <t>META DE RESULTADO  No. Aumentar Cobertura escolar bruta en básica media</t>
  </si>
  <si>
    <t>META DE RESULTADO  No. Aumentar Cobertura escolar neta en básica media</t>
  </si>
  <si>
    <t>META DE RESULTADO  No. Disminuir Tasa de repitencia en básica primaria</t>
  </si>
  <si>
    <t>META DE RESULTADO  No. Aumentar Cobertura global bruta</t>
  </si>
  <si>
    <t>META DE RESULTADO  No.  Disminuir Tasa de deserción global</t>
  </si>
  <si>
    <t>FECHA DE  SEGUIMIENTO: Enero 15 2025</t>
  </si>
  <si>
    <t>OBSERVACIONES: Meta de resultado se calcula por el MEN en la vigencia 2025</t>
  </si>
  <si>
    <t>Entregar raciones de complemento alimentario a estudiantes</t>
  </si>
  <si>
    <t>Realizar visitas de seguimiento al Programa PAE en Instituciones Educativas Oficiales</t>
  </si>
  <si>
    <t>Apoyar del proceso de seguimiento a las Obras de construcción y mantenimiento de Instituciones educativas oficiales.</t>
  </si>
  <si>
    <t>Construir Obras complementarias  en  Instituciones Educativas Oficiales FFIE</t>
  </si>
  <si>
    <t>Número de procesos apoyados</t>
  </si>
  <si>
    <t>Numero de IEO con obras complementarias</t>
  </si>
  <si>
    <t>Apoyar el proceso de atención a poblacion con trayectorias educativas diveras</t>
  </si>
  <si>
    <t>Numero de procesos apoyados</t>
  </si>
  <si>
    <t xml:space="preserve">Gestionar el pago de Arriendo para  instalaciones de IEO  </t>
  </si>
  <si>
    <t>Número de Instituciones Educativas Oficiales con Arriendos pagados</t>
  </si>
  <si>
    <t>Apoyar el Servicio de vigilancia , aseo  para las IE Oficiales</t>
  </si>
  <si>
    <t>Apoyo de procesos de dotación tecnologica en IE Oficiales</t>
  </si>
  <si>
    <t>Número de proyectos de dotación apoyados</t>
  </si>
  <si>
    <t>Apoyo de estrategia para fortalecer competencias tipo pruebas saber</t>
  </si>
  <si>
    <t>Numero de estrategias apoyadas</t>
  </si>
  <si>
    <t>Proceso de dotación de kit y software ciencias naturales</t>
  </si>
  <si>
    <t>Numero de procesos desarrollados</t>
  </si>
  <si>
    <t>Numero de IEO con software implementado</t>
  </si>
  <si>
    <t>Implementar Software educativo de matematicas en IEO</t>
  </si>
  <si>
    <t>Dotar IEO con material didactico para la primera infancia</t>
  </si>
  <si>
    <t>Numero de IEO Dotadas con material</t>
  </si>
  <si>
    <t>Apoyar el proceso de formación complementaria en la IE Normal Superior</t>
  </si>
  <si>
    <t xml:space="preserve"> Dotacion De Material Didactico Para El Fortalecimiento De La Competencia Lectora </t>
  </si>
  <si>
    <t xml:space="preserve">Numero de dotación de material </t>
  </si>
  <si>
    <t>Implementacion estrategia CRESE en IE Oficiales</t>
  </si>
  <si>
    <t>Numero de estrategia implemenyada</t>
  </si>
  <si>
    <t>Beneficiar docentes del programa " Formando los Formadores"</t>
  </si>
  <si>
    <t>Apoyo tecnico al proceso de Calidad Educativa</t>
  </si>
  <si>
    <r>
      <rPr>
        <b/>
        <sz val="11"/>
        <rFont val="Arial"/>
        <family val="2"/>
      </rPr>
      <t>PROCESO:</t>
    </r>
    <r>
      <rPr>
        <sz val="11"/>
        <rFont val="Arial"/>
        <family val="2"/>
      </rPr>
      <t xml:space="preserve"> PLANEACION ESTRATEGICA Y TERRITORIAL</t>
    </r>
  </si>
  <si>
    <r>
      <t xml:space="preserve">Codigo: </t>
    </r>
    <r>
      <rPr>
        <sz val="11"/>
        <rFont val="Arial"/>
        <family val="2"/>
      </rPr>
      <t>FOR-08-PRO-PET-01</t>
    </r>
  </si>
  <si>
    <r>
      <t>Version:</t>
    </r>
    <r>
      <rPr>
        <sz val="11"/>
        <rFont val="Arial"/>
        <family val="2"/>
      </rPr>
      <t xml:space="preserve"> 01</t>
    </r>
  </si>
  <si>
    <r>
      <rPr>
        <b/>
        <sz val="11"/>
        <rFont val="Arial"/>
        <family val="2"/>
      </rPr>
      <t>FORMATO:</t>
    </r>
    <r>
      <rPr>
        <sz val="11"/>
        <rFont val="Arial"/>
        <family val="2"/>
      </rPr>
      <t xml:space="preserve"> PLAN DE ACCION</t>
    </r>
  </si>
  <si>
    <r>
      <t xml:space="preserve">Fecha: </t>
    </r>
    <r>
      <rPr>
        <sz val="11"/>
        <rFont val="Arial"/>
        <family val="2"/>
      </rPr>
      <t>31/08/2017</t>
    </r>
  </si>
  <si>
    <r>
      <t xml:space="preserve">Pagina: </t>
    </r>
    <r>
      <rPr>
        <sz val="11"/>
        <rFont val="Arial"/>
        <family val="2"/>
      </rPr>
      <t>1 de  1</t>
    </r>
  </si>
  <si>
    <r>
      <t xml:space="preserve">FISICO
</t>
    </r>
    <r>
      <rPr>
        <b/>
        <u/>
        <sz val="11"/>
        <rFont val="Arial"/>
        <family val="2"/>
      </rPr>
      <t xml:space="preserve">PROG  </t>
    </r>
    <r>
      <rPr>
        <b/>
        <sz val="11"/>
        <rFont val="Arial"/>
        <family val="2"/>
      </rPr>
      <t xml:space="preserve">
EJEC</t>
    </r>
  </si>
  <si>
    <r>
      <rPr>
        <b/>
        <sz val="11"/>
        <rFont val="Arial"/>
        <family val="2"/>
      </rPr>
      <t>FINANCIERO</t>
    </r>
    <r>
      <rPr>
        <b/>
        <u/>
        <sz val="11"/>
        <rFont val="Arial"/>
        <family val="2"/>
      </rPr>
      <t xml:space="preserve">
PROG  
OBLIGADO</t>
    </r>
  </si>
  <si>
    <r>
      <rPr>
        <sz val="11"/>
        <rFont val="Arial"/>
        <family val="2"/>
      </rPr>
      <t>Tasa de deserción en básica primaria</t>
    </r>
    <r>
      <rPr>
        <b/>
        <sz val="11"/>
        <rFont val="Arial"/>
        <family val="2"/>
      </rPr>
      <t xml:space="preserve">
</t>
    </r>
  </si>
  <si>
    <r>
      <rPr>
        <sz val="11"/>
        <rFont val="Arial"/>
        <family val="2"/>
      </rPr>
      <t>Tasa cobertura educación superior</t>
    </r>
    <r>
      <rPr>
        <b/>
        <sz val="11"/>
        <rFont val="Arial"/>
        <family val="2"/>
      </rPr>
      <t xml:space="preserve">
</t>
    </r>
  </si>
  <si>
    <r>
      <t xml:space="preserve">META DE RESULTADO  No.  </t>
    </r>
    <r>
      <rPr>
        <sz val="11"/>
        <rFont val="Arial"/>
        <family val="2"/>
      </rPr>
      <t xml:space="preserve">Aumentar </t>
    </r>
    <r>
      <rPr>
        <b/>
        <sz val="11"/>
        <rFont val="Arial"/>
        <family val="2"/>
      </rPr>
      <t>Cobertura global neta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</si>
</sst>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_-&quot;$&quot;* #,##0_-;\-&quot;$&quot;* #,##0_-;_-&quot;$&quot;* &quot;-&quot;_-;_-@_-"/>
    <numFmt numFmtId="167" formatCode="_-&quot;$&quot;* #,##0.00_-;\-&quot;$&quot;* #,##0.00_-;_-&quot;$&quot;* &quot;-&quot;??_-;_-@_-"/>
    <numFmt numFmtId="168" formatCode="_ &quot;$&quot;\ * #,##0.00_ ;_ &quot;$&quot;\ * \-#,##0.00_ ;_ &quot;$&quot;\ * &quot;-&quot;??_ ;_ @_ "/>
    <numFmt numFmtId="169" formatCode="&quot;$&quot;\ #,##0"/>
    <numFmt numFmtId="170" formatCode="0.0%"/>
    <numFmt numFmtId="171" formatCode="#,##0.0_);\(#,##0.0\)"/>
    <numFmt numFmtId="172" formatCode="_ &quot;$&quot;\ * #,##0_ ;_ &quot;$&quot;\ * \-#,##0_ ;_ &quot;$&quot;\ * &quot;-&quot;??_ ;_ @_ "/>
    <numFmt numFmtId="173" formatCode="_ * #,##0.00_ ;_ * \-#,##0.00_ ;_ * &quot;-&quot;??_ ;_ @_ "/>
    <numFmt numFmtId="174" formatCode="_-* #,##0_-;\-* #,##0_-;_-* &quot;-&quot;??_-;_-@_-"/>
    <numFmt numFmtId="176" formatCode="\$#,##0_-"/>
    <numFmt numFmtId="177" formatCode="_-[$$-240A]\ * #,##0_-;\-[$$-240A]\ * #,##0_-;_-[$$-240A]\ * &quot;-&quot;??_-;_-@_-"/>
    <numFmt numFmtId="178" formatCode="_-&quot;$&quot;\ * #,##0_-;\-&quot;$&quot;\ * #,##0_-;_-&quot;$&quot;\ * &quot;-&quot;??_-;_-@_-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indexed="81"/>
      <name val="Tahoma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10"/>
      <color rgb="FF000000"/>
      <name val="Tahoma"/>
      <family val="2"/>
    </font>
    <font>
      <sz val="11"/>
      <color rgb="FF000000"/>
      <name val="Calibri"/>
      <family val="2"/>
    </font>
    <font>
      <sz val="10"/>
      <name val="Arial"/>
    </font>
    <font>
      <sz val="1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b/>
      <u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/>
      <right/>
      <top style="thin">
        <color indexed="65"/>
      </top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rgb="FF999999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" fillId="0" borderId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83">
    <xf numFmtId="0" fontId="0" fillId="0" borderId="0" xfId="0"/>
    <xf numFmtId="0" fontId="12" fillId="0" borderId="21" xfId="1" applyFont="1" applyBorder="1" applyAlignment="1">
      <alignment horizontal="center" vertical="center"/>
    </xf>
    <xf numFmtId="1" fontId="12" fillId="0" borderId="21" xfId="1" applyNumberFormat="1" applyFont="1" applyBorder="1" applyAlignment="1">
      <alignment horizontal="center" vertical="center" wrapText="1"/>
    </xf>
    <xf numFmtId="1" fontId="11" fillId="0" borderId="21" xfId="1" applyNumberFormat="1" applyFont="1" applyBorder="1" applyAlignment="1">
      <alignment horizontal="center" vertical="center" wrapText="1"/>
    </xf>
    <xf numFmtId="0" fontId="11" fillId="0" borderId="0" xfId="1" applyFont="1"/>
    <xf numFmtId="0" fontId="12" fillId="0" borderId="1" xfId="1" applyFont="1" applyBorder="1"/>
    <xf numFmtId="17" fontId="12" fillId="0" borderId="1" xfId="1" applyNumberFormat="1" applyFont="1" applyBorder="1"/>
    <xf numFmtId="2" fontId="12" fillId="0" borderId="1" xfId="1" applyNumberFormat="1" applyFont="1" applyBorder="1" applyAlignment="1">
      <alignment horizontal="center" vertical="center"/>
    </xf>
    <xf numFmtId="10" fontId="11" fillId="0" borderId="1" xfId="2" applyNumberFormat="1" applyFont="1" applyBorder="1"/>
    <xf numFmtId="0" fontId="11" fillId="0" borderId="8" xfId="1" applyFont="1" applyBorder="1"/>
    <xf numFmtId="0" fontId="11" fillId="0" borderId="0" xfId="1" applyFont="1" applyAlignment="1">
      <alignment horizontal="center"/>
    </xf>
    <xf numFmtId="0" fontId="11" fillId="0" borderId="1" xfId="1" applyFont="1" applyBorder="1" applyAlignment="1">
      <alignment horizontal="center" vertical="center"/>
    </xf>
    <xf numFmtId="169" fontId="11" fillId="0" borderId="1" xfId="1" applyNumberFormat="1" applyFont="1" applyBorder="1" applyAlignment="1">
      <alignment horizontal="center" vertical="center" wrapText="1"/>
    </xf>
    <xf numFmtId="2" fontId="11" fillId="0" borderId="0" xfId="1" applyNumberFormat="1" applyFont="1"/>
    <xf numFmtId="168" fontId="11" fillId="0" borderId="0" xfId="3" applyFont="1" applyBorder="1"/>
    <xf numFmtId="167" fontId="11" fillId="0" borderId="0" xfId="1" applyNumberFormat="1" applyFont="1"/>
    <xf numFmtId="3" fontId="11" fillId="2" borderId="1" xfId="1" applyNumberFormat="1" applyFont="1" applyFill="1" applyBorder="1" applyAlignment="1">
      <alignment horizontal="center" vertical="center"/>
    </xf>
    <xf numFmtId="169" fontId="11" fillId="2" borderId="1" xfId="1" applyNumberFormat="1" applyFont="1" applyFill="1" applyBorder="1" applyAlignment="1">
      <alignment horizontal="center" vertical="center" wrapText="1"/>
    </xf>
    <xf numFmtId="0" fontId="12" fillId="0" borderId="13" xfId="1" applyFont="1" applyBorder="1" applyAlignment="1">
      <alignment vertical="center"/>
    </xf>
    <xf numFmtId="0" fontId="12" fillId="0" borderId="12" xfId="1" applyFont="1" applyBorder="1" applyAlignment="1">
      <alignment vertical="center"/>
    </xf>
    <xf numFmtId="0" fontId="11" fillId="2" borderId="1" xfId="1" applyFont="1" applyFill="1" applyBorder="1" applyAlignment="1">
      <alignment horizontal="center" vertical="center"/>
    </xf>
    <xf numFmtId="172" fontId="11" fillId="2" borderId="1" xfId="3" applyNumberFormat="1" applyFont="1" applyFill="1" applyBorder="1" applyAlignment="1">
      <alignment horizontal="center" vertical="center"/>
    </xf>
    <xf numFmtId="0" fontId="11" fillId="0" borderId="0" xfId="1" applyFont="1" applyAlignment="1">
      <alignment wrapText="1"/>
    </xf>
    <xf numFmtId="0" fontId="12" fillId="0" borderId="1" xfId="1" applyFont="1" applyBorder="1" applyAlignment="1">
      <alignment horizontal="center" vertical="center"/>
    </xf>
    <xf numFmtId="178" fontId="12" fillId="0" borderId="1" xfId="8" applyNumberFormat="1" applyFont="1" applyBorder="1" applyAlignment="1" applyProtection="1">
      <alignment vertical="center"/>
    </xf>
    <xf numFmtId="178" fontId="11" fillId="0" borderId="1" xfId="8" applyNumberFormat="1" applyFont="1" applyBorder="1" applyAlignment="1" applyProtection="1">
      <alignment vertical="center"/>
    </xf>
    <xf numFmtId="178" fontId="11" fillId="0" borderId="1" xfId="8" applyNumberFormat="1" applyFont="1" applyBorder="1" applyAlignment="1">
      <alignment vertical="center"/>
    </xf>
    <xf numFmtId="14" fontId="11" fillId="0" borderId="1" xfId="1" applyNumberFormat="1" applyFont="1" applyBorder="1" applyAlignment="1">
      <alignment horizontal="center" vertical="center"/>
    </xf>
    <xf numFmtId="178" fontId="13" fillId="0" borderId="19" xfId="8" applyNumberFormat="1" applyFont="1" applyBorder="1"/>
    <xf numFmtId="178" fontId="13" fillId="0" borderId="23" xfId="8" applyNumberFormat="1" applyFont="1" applyBorder="1"/>
    <xf numFmtId="178" fontId="13" fillId="0" borderId="20" xfId="8" applyNumberFormat="1" applyFont="1" applyBorder="1"/>
    <xf numFmtId="178" fontId="13" fillId="0" borderId="21" xfId="8" applyNumberFormat="1" applyFont="1" applyBorder="1"/>
    <xf numFmtId="178" fontId="11" fillId="0" borderId="24" xfId="8" applyNumberFormat="1" applyFont="1" applyBorder="1" applyAlignment="1">
      <alignment vertical="center"/>
    </xf>
    <xf numFmtId="178" fontId="11" fillId="0" borderId="21" xfId="8" applyNumberFormat="1" applyFont="1" applyBorder="1" applyAlignment="1" applyProtection="1">
      <alignment vertical="center"/>
    </xf>
    <xf numFmtId="178" fontId="11" fillId="0" borderId="21" xfId="8" applyNumberFormat="1" applyFont="1" applyBorder="1" applyAlignment="1">
      <alignment vertical="center"/>
    </xf>
    <xf numFmtId="178" fontId="13" fillId="0" borderId="18" xfId="8" applyNumberFormat="1" applyFont="1" applyBorder="1"/>
    <xf numFmtId="168" fontId="11" fillId="0" borderId="0" xfId="1" applyNumberFormat="1" applyFont="1"/>
    <xf numFmtId="178" fontId="13" fillId="0" borderId="17" xfId="8" applyNumberFormat="1" applyFont="1" applyBorder="1"/>
    <xf numFmtId="178" fontId="13" fillId="0" borderId="16" xfId="8" applyNumberFormat="1" applyFont="1" applyBorder="1"/>
    <xf numFmtId="166" fontId="11" fillId="0" borderId="1" xfId="7" applyFont="1" applyBorder="1" applyAlignment="1">
      <alignment horizontal="center" vertical="center" wrapText="1"/>
    </xf>
    <xf numFmtId="2" fontId="11" fillId="0" borderId="1" xfId="1" applyNumberFormat="1" applyFont="1" applyBorder="1" applyAlignment="1">
      <alignment vertical="center"/>
    </xf>
    <xf numFmtId="0" fontId="11" fillId="0" borderId="9" xfId="1" applyFont="1" applyBorder="1"/>
    <xf numFmtId="166" fontId="11" fillId="0" borderId="0" xfId="1" applyNumberFormat="1" applyFont="1" applyAlignment="1">
      <alignment horizontal="left" vertical="center"/>
    </xf>
    <xf numFmtId="171" fontId="11" fillId="0" borderId="0" xfId="1" applyNumberFormat="1" applyFont="1"/>
    <xf numFmtId="0" fontId="12" fillId="0" borderId="1" xfId="1" applyFont="1" applyBorder="1" applyAlignment="1">
      <alignment horizontal="left" vertical="center"/>
    </xf>
    <xf numFmtId="10" fontId="11" fillId="0" borderId="0" xfId="2" applyNumberFormat="1" applyFont="1"/>
    <xf numFmtId="0" fontId="12" fillId="0" borderId="0" xfId="1" applyFont="1"/>
    <xf numFmtId="2" fontId="12" fillId="0" borderId="0" xfId="1" applyNumberFormat="1" applyFont="1" applyAlignment="1">
      <alignment vertical="center"/>
    </xf>
    <xf numFmtId="2" fontId="12" fillId="0" borderId="0" xfId="1" applyNumberFormat="1" applyFont="1" applyAlignment="1">
      <alignment horizontal="center" vertical="center" wrapText="1"/>
    </xf>
    <xf numFmtId="2" fontId="12" fillId="0" borderId="0" xfId="1" applyNumberFormat="1" applyFont="1" applyAlignment="1">
      <alignment horizontal="center" vertical="center"/>
    </xf>
    <xf numFmtId="2" fontId="11" fillId="0" borderId="0" xfId="1" applyNumberFormat="1" applyFont="1" applyAlignment="1">
      <alignment vertical="center" wrapText="1"/>
    </xf>
    <xf numFmtId="168" fontId="11" fillId="0" borderId="0" xfId="3" applyFont="1" applyBorder="1" applyAlignment="1" applyProtection="1">
      <alignment vertical="center"/>
    </xf>
    <xf numFmtId="2" fontId="11" fillId="0" borderId="0" xfId="1" applyNumberFormat="1" applyFont="1" applyAlignment="1">
      <alignment vertical="center"/>
    </xf>
    <xf numFmtId="2" fontId="11" fillId="0" borderId="0" xfId="1" applyNumberFormat="1" applyFont="1" applyAlignment="1">
      <alignment horizontal="left" vertical="center" wrapText="1"/>
    </xf>
    <xf numFmtId="0" fontId="11" fillId="0" borderId="0" xfId="1" applyFont="1" applyAlignment="1">
      <alignment horizontal="left" wrapText="1"/>
    </xf>
    <xf numFmtId="0" fontId="12" fillId="2" borderId="1" xfId="1" applyFont="1" applyFill="1" applyBorder="1" applyAlignment="1">
      <alignment horizontal="center" vertical="center"/>
    </xf>
    <xf numFmtId="10" fontId="12" fillId="2" borderId="1" xfId="2" applyNumberFormat="1" applyFont="1" applyFill="1" applyBorder="1" applyAlignment="1">
      <alignment horizontal="center" vertical="center"/>
    </xf>
    <xf numFmtId="0" fontId="12" fillId="0" borderId="1" xfId="1" applyFont="1" applyBorder="1" applyAlignment="1">
      <alignment horizontal="center" vertical="center" wrapText="1"/>
    </xf>
    <xf numFmtId="1" fontId="12" fillId="0" borderId="1" xfId="1" applyNumberFormat="1" applyFont="1" applyBorder="1" applyAlignment="1">
      <alignment horizontal="center" vertical="center" wrapText="1"/>
    </xf>
    <xf numFmtId="168" fontId="11" fillId="0" borderId="0" xfId="3" applyFont="1" applyFill="1" applyBorder="1" applyAlignment="1" applyProtection="1">
      <alignment vertical="center"/>
    </xf>
    <xf numFmtId="2" fontId="11" fillId="0" borderId="0" xfId="1" applyNumberFormat="1" applyFont="1" applyAlignment="1">
      <alignment horizontal="left" vertical="top" wrapText="1"/>
    </xf>
    <xf numFmtId="1" fontId="11" fillId="0" borderId="1" xfId="1" applyNumberFormat="1" applyFont="1" applyBorder="1" applyAlignment="1">
      <alignment horizontal="center" vertical="center" wrapText="1"/>
    </xf>
    <xf numFmtId="174" fontId="13" fillId="0" borderId="18" xfId="0" applyNumberFormat="1" applyFont="1" applyBorder="1"/>
    <xf numFmtId="178" fontId="11" fillId="0" borderId="0" xfId="8" applyNumberFormat="1" applyFont="1"/>
    <xf numFmtId="2" fontId="11" fillId="0" borderId="1" xfId="1" applyNumberFormat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166" fontId="12" fillId="0" borderId="1" xfId="7" applyFont="1" applyBorder="1" applyAlignment="1" applyProtection="1">
      <alignment vertical="center"/>
    </xf>
    <xf numFmtId="39" fontId="11" fillId="0" borderId="1" xfId="1" applyNumberFormat="1" applyFont="1" applyBorder="1" applyAlignment="1">
      <alignment vertical="center"/>
    </xf>
    <xf numFmtId="174" fontId="12" fillId="0" borderId="1" xfId="4" applyNumberFormat="1" applyFont="1" applyBorder="1" applyAlignment="1" applyProtection="1">
      <alignment vertical="center"/>
    </xf>
    <xf numFmtId="176" fontId="13" fillId="0" borderId="19" xfId="0" applyNumberFormat="1" applyFont="1" applyBorder="1"/>
    <xf numFmtId="176" fontId="13" fillId="0" borderId="20" xfId="0" applyNumberFormat="1" applyFont="1" applyBorder="1"/>
    <xf numFmtId="10" fontId="11" fillId="0" borderId="0" xfId="2" applyNumberFormat="1" applyFont="1" applyBorder="1" applyProtection="1"/>
    <xf numFmtId="39" fontId="11" fillId="0" borderId="0" xfId="1" applyNumberFormat="1" applyFont="1"/>
    <xf numFmtId="39" fontId="11" fillId="0" borderId="8" xfId="1" applyNumberFormat="1" applyFont="1" applyBorder="1"/>
    <xf numFmtId="171" fontId="12" fillId="0" borderId="1" xfId="1" applyNumberFormat="1" applyFont="1" applyBorder="1" applyAlignment="1">
      <alignment vertical="top" wrapText="1"/>
    </xf>
    <xf numFmtId="37" fontId="12" fillId="0" borderId="1" xfId="1" applyNumberFormat="1" applyFont="1" applyBorder="1" applyAlignment="1">
      <alignment horizontal="left" vertical="top"/>
    </xf>
    <xf numFmtId="171" fontId="12" fillId="0" borderId="1" xfId="1" applyNumberFormat="1" applyFont="1" applyBorder="1" applyAlignment="1">
      <alignment horizontal="left" vertical="top"/>
    </xf>
    <xf numFmtId="9" fontId="12" fillId="0" borderId="1" xfId="5" applyFont="1" applyBorder="1" applyAlignment="1" applyProtection="1">
      <alignment horizontal="left" vertical="top"/>
    </xf>
    <xf numFmtId="10" fontId="11" fillId="0" borderId="0" xfId="2" applyNumberFormat="1" applyFont="1" applyBorder="1"/>
    <xf numFmtId="0" fontId="13" fillId="0" borderId="0" xfId="0" applyFont="1"/>
    <xf numFmtId="178" fontId="11" fillId="0" borderId="1" xfId="8" applyNumberFormat="1" applyFont="1" applyBorder="1" applyAlignment="1" applyProtection="1">
      <alignment horizontal="left" vertical="top"/>
    </xf>
    <xf numFmtId="178" fontId="11" fillId="0" borderId="1" xfId="8" applyNumberFormat="1" applyFont="1" applyBorder="1" applyAlignment="1">
      <alignment horizontal="left" vertical="top"/>
    </xf>
    <xf numFmtId="178" fontId="13" fillId="0" borderId="21" xfId="8" applyNumberFormat="1" applyFont="1" applyBorder="1" applyAlignment="1">
      <alignment horizontal="left" vertical="top"/>
    </xf>
    <xf numFmtId="178" fontId="13" fillId="0" borderId="20" xfId="8" applyNumberFormat="1" applyFont="1" applyBorder="1" applyAlignment="1">
      <alignment horizontal="left" vertical="top"/>
    </xf>
    <xf numFmtId="178" fontId="13" fillId="0" borderId="19" xfId="8" applyNumberFormat="1" applyFont="1" applyBorder="1" applyAlignment="1">
      <alignment horizontal="left" vertical="top"/>
    </xf>
    <xf numFmtId="178" fontId="13" fillId="0" borderId="23" xfId="8" applyNumberFormat="1" applyFont="1" applyBorder="1" applyAlignment="1">
      <alignment horizontal="left" vertical="top"/>
    </xf>
    <xf numFmtId="178" fontId="11" fillId="0" borderId="1" xfId="8" applyNumberFormat="1" applyFont="1" applyBorder="1" applyAlignment="1">
      <alignment horizontal="left" vertical="top" wrapText="1"/>
    </xf>
    <xf numFmtId="172" fontId="11" fillId="0" borderId="0" xfId="1" applyNumberFormat="1" applyFont="1" applyAlignment="1">
      <alignment horizontal="left" vertical="center"/>
    </xf>
    <xf numFmtId="174" fontId="11" fillId="0" borderId="0" xfId="6" applyNumberFormat="1" applyFont="1"/>
    <xf numFmtId="10" fontId="12" fillId="0" borderId="1" xfId="5" applyNumberFormat="1" applyFont="1" applyBorder="1" applyAlignment="1" applyProtection="1">
      <alignment horizontal="left" vertical="top"/>
    </xf>
    <xf numFmtId="170" fontId="12" fillId="0" borderId="1" xfId="5" applyNumberFormat="1" applyFont="1" applyBorder="1" applyAlignment="1" applyProtection="1">
      <alignment horizontal="left" vertical="top"/>
    </xf>
    <xf numFmtId="177" fontId="12" fillId="0" borderId="1" xfId="4" applyNumberFormat="1" applyFont="1" applyBorder="1" applyAlignment="1" applyProtection="1">
      <alignment vertical="center"/>
    </xf>
    <xf numFmtId="177" fontId="13" fillId="0" borderId="19" xfId="6" applyNumberFormat="1" applyFont="1" applyBorder="1" applyAlignment="1">
      <alignment vertical="center"/>
    </xf>
    <xf numFmtId="2" fontId="11" fillId="0" borderId="1" xfId="2" applyNumberFormat="1" applyFont="1" applyBorder="1" applyAlignment="1" applyProtection="1">
      <alignment vertical="center"/>
    </xf>
    <xf numFmtId="177" fontId="13" fillId="0" borderId="21" xfId="6" applyNumberFormat="1" applyFont="1" applyBorder="1" applyAlignment="1">
      <alignment vertical="center"/>
    </xf>
    <xf numFmtId="177" fontId="11" fillId="0" borderId="1" xfId="6" applyNumberFormat="1" applyFont="1" applyBorder="1" applyAlignment="1">
      <alignment horizontal="center" vertical="center" wrapText="1"/>
    </xf>
    <xf numFmtId="172" fontId="11" fillId="0" borderId="1" xfId="3" applyNumberFormat="1" applyFont="1" applyBorder="1" applyAlignment="1">
      <alignment horizontal="center" vertical="center" wrapText="1"/>
    </xf>
    <xf numFmtId="177" fontId="11" fillId="0" borderId="1" xfId="6" applyNumberFormat="1" applyFont="1" applyBorder="1" applyAlignment="1">
      <alignment vertical="center"/>
    </xf>
    <xf numFmtId="0" fontId="11" fillId="0" borderId="0" xfId="1" applyFont="1" applyAlignment="1">
      <alignment horizontal="left" vertical="center"/>
    </xf>
    <xf numFmtId="0" fontId="12" fillId="2" borderId="22" xfId="1" applyFont="1" applyFill="1" applyBorder="1" applyAlignment="1">
      <alignment horizontal="center" vertical="center"/>
    </xf>
    <xf numFmtId="10" fontId="12" fillId="2" borderId="22" xfId="2" applyNumberFormat="1" applyFont="1" applyFill="1" applyBorder="1" applyAlignment="1">
      <alignment horizontal="center" vertical="center"/>
    </xf>
    <xf numFmtId="0" fontId="12" fillId="0" borderId="22" xfId="1" applyFont="1" applyBorder="1" applyAlignment="1">
      <alignment horizontal="center" vertical="center"/>
    </xf>
    <xf numFmtId="0" fontId="12" fillId="0" borderId="22" xfId="1" applyFont="1" applyBorder="1" applyAlignment="1">
      <alignment horizontal="center" vertical="center" wrapText="1"/>
    </xf>
    <xf numFmtId="178" fontId="11" fillId="0" borderId="21" xfId="8" applyNumberFormat="1" applyFont="1" applyBorder="1" applyAlignment="1" applyProtection="1">
      <alignment horizontal="left" vertical="center"/>
    </xf>
    <xf numFmtId="178" fontId="13" fillId="0" borderId="21" xfId="8" applyNumberFormat="1" applyFont="1" applyBorder="1" applyAlignment="1">
      <alignment horizontal="left" vertical="center"/>
    </xf>
    <xf numFmtId="178" fontId="11" fillId="0" borderId="21" xfId="8" applyNumberFormat="1" applyFont="1" applyBorder="1" applyAlignment="1">
      <alignment horizontal="left" vertical="center"/>
    </xf>
    <xf numFmtId="14" fontId="11" fillId="0" borderId="21" xfId="1" applyNumberFormat="1" applyFont="1" applyBorder="1" applyAlignment="1">
      <alignment horizontal="center" vertical="center"/>
    </xf>
    <xf numFmtId="178" fontId="12" fillId="0" borderId="21" xfId="8" applyNumberFormat="1" applyFont="1" applyBorder="1" applyAlignment="1" applyProtection="1">
      <alignment horizontal="left" vertical="center"/>
    </xf>
    <xf numFmtId="178" fontId="11" fillId="0" borderId="1" xfId="8" applyNumberFormat="1" applyFont="1" applyBorder="1" applyAlignment="1">
      <alignment horizontal="center" vertical="center" wrapText="1"/>
    </xf>
    <xf numFmtId="174" fontId="13" fillId="0" borderId="0" xfId="6" applyNumberFormat="1" applyFont="1"/>
    <xf numFmtId="178" fontId="12" fillId="0" borderId="1" xfId="8" applyNumberFormat="1" applyFont="1" applyBorder="1" applyAlignment="1" applyProtection="1">
      <alignment horizontal="left" vertical="center"/>
    </xf>
    <xf numFmtId="178" fontId="13" fillId="0" borderId="19" xfId="8" applyNumberFormat="1" applyFont="1" applyBorder="1" applyAlignment="1">
      <alignment horizontal="left" vertical="center"/>
    </xf>
    <xf numFmtId="178" fontId="13" fillId="0" borderId="23" xfId="8" applyNumberFormat="1" applyFont="1" applyBorder="1" applyAlignment="1">
      <alignment horizontal="left" vertical="center"/>
    </xf>
    <xf numFmtId="178" fontId="11" fillId="0" borderId="1" xfId="8" applyNumberFormat="1" applyFont="1" applyBorder="1" applyAlignment="1" applyProtection="1">
      <alignment horizontal="left" vertical="center"/>
    </xf>
    <xf numFmtId="178" fontId="11" fillId="0" borderId="1" xfId="8" applyNumberFormat="1" applyFont="1" applyBorder="1" applyAlignment="1">
      <alignment horizontal="left" vertical="center"/>
    </xf>
    <xf numFmtId="178" fontId="13" fillId="0" borderId="20" xfId="8" applyNumberFormat="1" applyFont="1" applyBorder="1" applyAlignment="1">
      <alignment horizontal="left" vertical="center"/>
    </xf>
    <xf numFmtId="178" fontId="13" fillId="0" borderId="18" xfId="8" applyNumberFormat="1" applyFont="1" applyBorder="1" applyAlignment="1">
      <alignment horizontal="left" vertical="center"/>
    </xf>
    <xf numFmtId="178" fontId="11" fillId="0" borderId="1" xfId="8" applyNumberFormat="1" applyFont="1" applyBorder="1" applyAlignment="1">
      <alignment horizontal="left" vertical="center" wrapText="1"/>
    </xf>
    <xf numFmtId="10" fontId="11" fillId="0" borderId="1" xfId="2" applyNumberFormat="1" applyFont="1" applyBorder="1" applyAlignment="1">
      <alignment vertical="center"/>
    </xf>
    <xf numFmtId="0" fontId="12" fillId="0" borderId="1" xfId="1" applyFont="1" applyBorder="1" applyAlignment="1">
      <alignment horizontal="left" vertical="top"/>
    </xf>
    <xf numFmtId="178" fontId="12" fillId="0" borderId="1" xfId="8" applyNumberFormat="1" applyFont="1" applyFill="1" applyBorder="1" applyAlignment="1" applyProtection="1">
      <alignment vertical="center"/>
    </xf>
    <xf numFmtId="0" fontId="11" fillId="0" borderId="22" xfId="1" applyFont="1" applyBorder="1" applyAlignment="1">
      <alignment horizontal="center" vertical="center" wrapText="1"/>
    </xf>
    <xf numFmtId="0" fontId="11" fillId="0" borderId="15" xfId="1" applyFont="1" applyBorder="1" applyAlignment="1">
      <alignment horizontal="center" vertical="center" wrapText="1"/>
    </xf>
    <xf numFmtId="0" fontId="11" fillId="0" borderId="21" xfId="1" applyFont="1" applyBorder="1" applyAlignment="1">
      <alignment horizontal="center" vertical="center" wrapText="1"/>
    </xf>
    <xf numFmtId="3" fontId="13" fillId="0" borderId="21" xfId="0" applyNumberFormat="1" applyFont="1" applyBorder="1" applyAlignment="1">
      <alignment vertical="center" wrapText="1"/>
    </xf>
    <xf numFmtId="0" fontId="11" fillId="0" borderId="21" xfId="1" applyFont="1" applyBorder="1" applyAlignment="1">
      <alignment vertical="center" wrapText="1"/>
    </xf>
    <xf numFmtId="0" fontId="11" fillId="0" borderId="21" xfId="1" applyFont="1" applyBorder="1" applyAlignment="1">
      <alignment horizontal="left" vertical="center"/>
    </xf>
    <xf numFmtId="0" fontId="11" fillId="0" borderId="21" xfId="1" applyFont="1" applyBorder="1" applyAlignment="1">
      <alignment horizontal="left" vertical="center" wrapText="1"/>
    </xf>
    <xf numFmtId="0" fontId="11" fillId="0" borderId="10" xfId="1" applyFont="1" applyBorder="1" applyAlignment="1">
      <alignment horizontal="center" vertical="center" wrapText="1"/>
    </xf>
    <xf numFmtId="0" fontId="11" fillId="0" borderId="3" xfId="1" applyFont="1" applyBorder="1" applyAlignment="1">
      <alignment horizontal="left" vertical="center" wrapText="1"/>
    </xf>
    <xf numFmtId="170" fontId="12" fillId="0" borderId="1" xfId="1" applyNumberFormat="1" applyFont="1" applyBorder="1" applyAlignment="1">
      <alignment horizontal="left" vertical="top"/>
    </xf>
    <xf numFmtId="0" fontId="12" fillId="0" borderId="7" xfId="1" applyFont="1" applyBorder="1" applyAlignment="1">
      <alignment horizontal="left" vertical="top"/>
    </xf>
    <xf numFmtId="0" fontId="12" fillId="0" borderId="5" xfId="1" applyFont="1" applyBorder="1" applyAlignment="1">
      <alignment horizontal="left" vertical="top"/>
    </xf>
    <xf numFmtId="0" fontId="12" fillId="0" borderId="4" xfId="1" applyFont="1" applyBorder="1" applyAlignment="1">
      <alignment horizontal="left" vertical="top"/>
    </xf>
    <xf numFmtId="0" fontId="12" fillId="0" borderId="2" xfId="1" applyFont="1" applyBorder="1" applyAlignment="1">
      <alignment horizontal="left" vertical="top"/>
    </xf>
    <xf numFmtId="0" fontId="12" fillId="0" borderId="6" xfId="1" applyFont="1" applyBorder="1" applyAlignment="1">
      <alignment horizontal="left" vertical="top"/>
    </xf>
    <xf numFmtId="0" fontId="12" fillId="0" borderId="3" xfId="1" applyFont="1" applyBorder="1" applyAlignment="1">
      <alignment horizontal="left" vertical="top"/>
    </xf>
    <xf numFmtId="0" fontId="12" fillId="0" borderId="1" xfId="1" applyFont="1" applyBorder="1" applyAlignment="1">
      <alignment horizontal="center" vertical="center"/>
    </xf>
    <xf numFmtId="0" fontId="12" fillId="0" borderId="9" xfId="1" applyFont="1" applyBorder="1" applyAlignment="1">
      <alignment horizontal="left" vertical="top"/>
    </xf>
    <xf numFmtId="0" fontId="12" fillId="0" borderId="0" xfId="1" applyFont="1" applyAlignment="1">
      <alignment horizontal="left" vertical="top"/>
    </xf>
    <xf numFmtId="0" fontId="12" fillId="0" borderId="8" xfId="1" applyFont="1" applyBorder="1" applyAlignment="1">
      <alignment horizontal="left" vertical="top"/>
    </xf>
    <xf numFmtId="0" fontId="12" fillId="0" borderId="1" xfId="1" applyFont="1" applyBorder="1" applyAlignment="1">
      <alignment horizontal="left" vertical="top"/>
    </xf>
    <xf numFmtId="0" fontId="12" fillId="0" borderId="7" xfId="1" applyFont="1" applyBorder="1" applyAlignment="1">
      <alignment horizontal="left" vertical="top" wrapText="1"/>
    </xf>
    <xf numFmtId="0" fontId="12" fillId="0" borderId="6" xfId="1" applyFont="1" applyBorder="1" applyAlignment="1">
      <alignment horizontal="left" vertical="top" wrapText="1"/>
    </xf>
    <xf numFmtId="0" fontId="12" fillId="0" borderId="5" xfId="1" applyFont="1" applyBorder="1" applyAlignment="1">
      <alignment horizontal="left" vertical="top" wrapText="1"/>
    </xf>
    <xf numFmtId="0" fontId="12" fillId="0" borderId="4" xfId="1" applyFont="1" applyBorder="1" applyAlignment="1">
      <alignment horizontal="left" vertical="top" wrapText="1"/>
    </xf>
    <xf numFmtId="0" fontId="12" fillId="0" borderId="3" xfId="1" applyFont="1" applyBorder="1" applyAlignment="1">
      <alignment horizontal="left" vertical="top" wrapText="1"/>
    </xf>
    <xf numFmtId="0" fontId="12" fillId="0" borderId="2" xfId="1" applyFont="1" applyBorder="1" applyAlignment="1">
      <alignment horizontal="left" vertical="top" wrapText="1"/>
    </xf>
    <xf numFmtId="0" fontId="12" fillId="0" borderId="1" xfId="1" applyFont="1" applyBorder="1" applyAlignment="1">
      <alignment horizontal="center" vertical="center" wrapText="1"/>
    </xf>
    <xf numFmtId="0" fontId="11" fillId="0" borderId="14" xfId="1" applyFont="1" applyBorder="1" applyAlignment="1">
      <alignment horizontal="center" vertical="center" wrapText="1"/>
    </xf>
    <xf numFmtId="9" fontId="11" fillId="0" borderId="1" xfId="5" applyFont="1" applyBorder="1" applyAlignment="1" applyProtection="1">
      <alignment horizontal="center" vertical="center"/>
    </xf>
    <xf numFmtId="0" fontId="11" fillId="0" borderId="1" xfId="1" applyFont="1" applyBorder="1" applyAlignment="1">
      <alignment horizontal="left" vertical="center" wrapText="1"/>
    </xf>
    <xf numFmtId="0" fontId="11" fillId="0" borderId="3" xfId="1" applyFont="1" applyFill="1" applyBorder="1" applyAlignment="1">
      <alignment horizontal="left" vertical="center" wrapText="1"/>
    </xf>
    <xf numFmtId="9" fontId="11" fillId="0" borderId="1" xfId="5" applyFont="1" applyBorder="1" applyAlignment="1">
      <alignment horizontal="center" vertical="center"/>
    </xf>
    <xf numFmtId="171" fontId="12" fillId="0" borderId="1" xfId="1" applyNumberFormat="1" applyFont="1" applyBorder="1" applyAlignment="1">
      <alignment horizontal="left" vertical="center"/>
    </xf>
    <xf numFmtId="171" fontId="12" fillId="0" borderId="1" xfId="1" applyNumberFormat="1" applyFont="1" applyBorder="1" applyAlignment="1">
      <alignment horizontal="center" vertical="top"/>
    </xf>
    <xf numFmtId="2" fontId="12" fillId="0" borderId="11" xfId="1" applyNumberFormat="1" applyFont="1" applyBorder="1" applyAlignment="1">
      <alignment horizontal="left" vertical="center"/>
    </xf>
    <xf numFmtId="2" fontId="12" fillId="0" borderId="1" xfId="1" applyNumberFormat="1" applyFont="1" applyBorder="1" applyAlignment="1">
      <alignment horizontal="left" vertical="center"/>
    </xf>
    <xf numFmtId="0" fontId="11" fillId="0" borderId="1" xfId="1" applyFont="1" applyBorder="1" applyAlignment="1">
      <alignment horizontal="center"/>
    </xf>
    <xf numFmtId="0" fontId="12" fillId="0" borderId="13" xfId="1" applyFont="1" applyBorder="1" applyAlignment="1">
      <alignment horizontal="center" vertical="center"/>
    </xf>
    <xf numFmtId="39" fontId="11" fillId="0" borderId="1" xfId="1" applyNumberFormat="1" applyFont="1" applyBorder="1" applyAlignment="1">
      <alignment horizontal="center" vertical="center"/>
    </xf>
    <xf numFmtId="0" fontId="11" fillId="0" borderId="0" xfId="1" applyFont="1" applyFill="1" applyAlignment="1">
      <alignment horizontal="left" vertical="center" wrapText="1"/>
    </xf>
    <xf numFmtId="0" fontId="11" fillId="0" borderId="12" xfId="1" applyFont="1" applyFill="1" applyBorder="1" applyAlignment="1">
      <alignment horizontal="left" vertical="center" wrapText="1"/>
    </xf>
    <xf numFmtId="0" fontId="11" fillId="0" borderId="15" xfId="1" applyFont="1" applyBorder="1" applyAlignment="1">
      <alignment horizontal="left" vertical="center" wrapText="1"/>
    </xf>
    <xf numFmtId="0" fontId="11" fillId="0" borderId="10" xfId="1" applyFont="1" applyBorder="1" applyAlignment="1">
      <alignment horizontal="left" vertical="center" wrapText="1"/>
    </xf>
    <xf numFmtId="0" fontId="11" fillId="0" borderId="14" xfId="1" applyFont="1" applyFill="1" applyBorder="1" applyAlignment="1">
      <alignment horizontal="left" vertical="center" wrapText="1"/>
    </xf>
    <xf numFmtId="0" fontId="11" fillId="0" borderId="10" xfId="1" applyFont="1" applyFill="1" applyBorder="1" applyAlignment="1">
      <alignment horizontal="left" vertical="center" wrapText="1"/>
    </xf>
    <xf numFmtId="0" fontId="12" fillId="0" borderId="13" xfId="1" applyFont="1" applyBorder="1" applyAlignment="1">
      <alignment horizontal="left"/>
    </xf>
    <xf numFmtId="0" fontId="12" fillId="0" borderId="12" xfId="1" applyFont="1" applyBorder="1" applyAlignment="1">
      <alignment horizontal="left"/>
    </xf>
    <xf numFmtId="0" fontId="12" fillId="0" borderId="11" xfId="1" applyFont="1" applyBorder="1" applyAlignment="1">
      <alignment horizontal="left"/>
    </xf>
    <xf numFmtId="0" fontId="12" fillId="0" borderId="6" xfId="1" applyFont="1" applyBorder="1" applyAlignment="1">
      <alignment horizontal="left"/>
    </xf>
    <xf numFmtId="0" fontId="12" fillId="0" borderId="13" xfId="1" applyFont="1" applyBorder="1" applyAlignment="1">
      <alignment horizontal="left" vertical="center"/>
    </xf>
    <xf numFmtId="0" fontId="12" fillId="0" borderId="11" xfId="1" applyFont="1" applyBorder="1" applyAlignment="1">
      <alignment horizontal="left" vertical="center"/>
    </xf>
    <xf numFmtId="0" fontId="11" fillId="0" borderId="12" xfId="1" applyFont="1" applyBorder="1" applyAlignment="1">
      <alignment horizontal="left" vertical="center"/>
    </xf>
    <xf numFmtId="0" fontId="11" fillId="0" borderId="11" xfId="1" applyFont="1" applyBorder="1" applyAlignment="1">
      <alignment horizontal="left" vertical="center"/>
    </xf>
    <xf numFmtId="0" fontId="12" fillId="0" borderId="9" xfId="1" applyFont="1" applyBorder="1" applyAlignment="1">
      <alignment horizontal="left" vertical="top" wrapText="1"/>
    </xf>
    <xf numFmtId="0" fontId="12" fillId="0" borderId="0" xfId="1" applyFont="1" applyAlignment="1">
      <alignment horizontal="left" vertical="top" wrapText="1"/>
    </xf>
    <xf numFmtId="0" fontId="12" fillId="0" borderId="8" xfId="1" applyFont="1" applyBorder="1" applyAlignment="1">
      <alignment horizontal="left" vertical="top" wrapText="1"/>
    </xf>
    <xf numFmtId="2" fontId="12" fillId="0" borderId="13" xfId="1" applyNumberFormat="1" applyFont="1" applyBorder="1" applyAlignment="1">
      <alignment horizontal="center" vertical="center" wrapText="1"/>
    </xf>
    <xf numFmtId="2" fontId="12" fillId="0" borderId="12" xfId="1" applyNumberFormat="1" applyFont="1" applyBorder="1" applyAlignment="1">
      <alignment horizontal="center" vertical="center" wrapText="1"/>
    </xf>
    <xf numFmtId="2" fontId="12" fillId="0" borderId="11" xfId="1" applyNumberFormat="1" applyFont="1" applyBorder="1" applyAlignment="1">
      <alignment horizontal="center" vertical="center" wrapText="1"/>
    </xf>
    <xf numFmtId="0" fontId="12" fillId="0" borderId="13" xfId="1" applyFont="1" applyBorder="1" applyAlignment="1">
      <alignment horizontal="left" vertical="top" wrapText="1"/>
    </xf>
    <xf numFmtId="0" fontId="12" fillId="0" borderId="11" xfId="1" applyFont="1" applyBorder="1" applyAlignment="1">
      <alignment horizontal="left" vertical="top" wrapText="1"/>
    </xf>
    <xf numFmtId="0" fontId="12" fillId="0" borderId="14" xfId="1" applyFont="1" applyBorder="1" applyAlignment="1">
      <alignment horizontal="center" vertical="center" wrapText="1"/>
    </xf>
    <xf numFmtId="0" fontId="12" fillId="0" borderId="15" xfId="1" applyFont="1" applyBorder="1" applyAlignment="1">
      <alignment horizontal="center" vertical="center" wrapText="1"/>
    </xf>
    <xf numFmtId="0" fontId="12" fillId="0" borderId="10" xfId="1" applyFont="1" applyBorder="1" applyAlignment="1">
      <alignment horizontal="center" vertical="center" wrapText="1"/>
    </xf>
    <xf numFmtId="0" fontId="14" fillId="0" borderId="1" xfId="1" applyFont="1" applyBorder="1" applyAlignment="1">
      <alignment horizontal="center" vertical="center" wrapText="1"/>
    </xf>
    <xf numFmtId="0" fontId="12" fillId="0" borderId="13" xfId="1" applyFont="1" applyBorder="1" applyAlignment="1">
      <alignment horizontal="left" vertical="top"/>
    </xf>
    <xf numFmtId="0" fontId="12" fillId="0" borderId="11" xfId="1" applyFont="1" applyBorder="1" applyAlignment="1">
      <alignment horizontal="left" vertical="top"/>
    </xf>
    <xf numFmtId="1" fontId="11" fillId="0" borderId="13" xfId="1" applyNumberFormat="1" applyFont="1" applyBorder="1" applyAlignment="1">
      <alignment horizontal="left" vertical="center"/>
    </xf>
    <xf numFmtId="1" fontId="11" fillId="0" borderId="12" xfId="1" applyNumberFormat="1" applyFont="1" applyBorder="1" applyAlignment="1">
      <alignment horizontal="left" vertical="center"/>
    </xf>
    <xf numFmtId="1" fontId="11" fillId="0" borderId="11" xfId="1" applyNumberFormat="1" applyFont="1" applyBorder="1" applyAlignment="1">
      <alignment horizontal="left" vertical="center"/>
    </xf>
    <xf numFmtId="2" fontId="11" fillId="0" borderId="13" xfId="1" applyNumberFormat="1" applyFont="1" applyBorder="1" applyAlignment="1">
      <alignment horizontal="left" vertical="center" wrapText="1"/>
    </xf>
    <xf numFmtId="2" fontId="11" fillId="0" borderId="12" xfId="1" applyNumberFormat="1" applyFont="1" applyBorder="1" applyAlignment="1">
      <alignment horizontal="left" vertical="center" wrapText="1"/>
    </xf>
    <xf numFmtId="2" fontId="11" fillId="0" borderId="11" xfId="1" applyNumberFormat="1" applyFont="1" applyBorder="1" applyAlignment="1">
      <alignment horizontal="left" vertical="center" wrapText="1"/>
    </xf>
    <xf numFmtId="0" fontId="12" fillId="0" borderId="12" xfId="1" applyFont="1" applyBorder="1" applyAlignment="1">
      <alignment horizontal="left" vertical="center" wrapText="1"/>
    </xf>
    <xf numFmtId="0" fontId="12" fillId="0" borderId="12" xfId="1" applyFont="1" applyBorder="1" applyAlignment="1">
      <alignment horizontal="left" vertical="center"/>
    </xf>
    <xf numFmtId="0" fontId="11" fillId="0" borderId="12" xfId="1" applyFont="1" applyBorder="1" applyAlignment="1">
      <alignment horizontal="left" vertical="center" wrapText="1"/>
    </xf>
    <xf numFmtId="0" fontId="11" fillId="0" borderId="11" xfId="1" applyFont="1" applyBorder="1" applyAlignment="1">
      <alignment horizontal="left" vertical="center" wrapText="1"/>
    </xf>
    <xf numFmtId="2" fontId="11" fillId="0" borderId="13" xfId="1" applyNumberFormat="1" applyFont="1" applyBorder="1" applyAlignment="1">
      <alignment horizontal="center" vertical="center" wrapText="1"/>
    </xf>
    <xf numFmtId="2" fontId="11" fillId="0" borderId="12" xfId="1" applyNumberFormat="1" applyFont="1" applyBorder="1" applyAlignment="1">
      <alignment horizontal="center" vertical="center" wrapText="1"/>
    </xf>
    <xf numFmtId="2" fontId="11" fillId="0" borderId="11" xfId="1" applyNumberFormat="1" applyFont="1" applyBorder="1" applyAlignment="1">
      <alignment horizontal="center" vertical="center" wrapText="1"/>
    </xf>
    <xf numFmtId="0" fontId="12" fillId="0" borderId="7" xfId="1" applyFont="1" applyBorder="1" applyAlignment="1">
      <alignment horizontal="center" vertical="center" wrapText="1"/>
    </xf>
    <xf numFmtId="0" fontId="12" fillId="0" borderId="6" xfId="1" applyFont="1" applyBorder="1" applyAlignment="1">
      <alignment horizontal="center" vertical="center" wrapText="1"/>
    </xf>
    <xf numFmtId="0" fontId="12" fillId="0" borderId="5" xfId="1" applyFont="1" applyBorder="1" applyAlignment="1">
      <alignment horizontal="center" vertical="center" wrapText="1"/>
    </xf>
    <xf numFmtId="0" fontId="12" fillId="0" borderId="4" xfId="1" applyFont="1" applyBorder="1" applyAlignment="1">
      <alignment horizontal="center" vertical="center" wrapText="1"/>
    </xf>
    <xf numFmtId="0" fontId="12" fillId="0" borderId="3" xfId="1" applyFont="1" applyBorder="1" applyAlignment="1">
      <alignment horizontal="center" vertical="center" wrapText="1"/>
    </xf>
    <xf numFmtId="0" fontId="12" fillId="0" borderId="2" xfId="1" applyFont="1" applyBorder="1" applyAlignment="1">
      <alignment horizontal="center" vertical="center" wrapText="1"/>
    </xf>
    <xf numFmtId="0" fontId="12" fillId="0" borderId="1" xfId="1" applyFont="1" applyBorder="1" applyAlignment="1">
      <alignment horizontal="center"/>
    </xf>
    <xf numFmtId="0" fontId="11" fillId="0" borderId="7" xfId="1" applyFont="1" applyBorder="1" applyAlignment="1">
      <alignment horizontal="center" vertical="center"/>
    </xf>
    <xf numFmtId="0" fontId="11" fillId="0" borderId="6" xfId="1" applyFont="1" applyBorder="1" applyAlignment="1">
      <alignment horizontal="center" vertical="center"/>
    </xf>
    <xf numFmtId="0" fontId="11" fillId="0" borderId="5" xfId="1" applyFont="1" applyBorder="1" applyAlignment="1">
      <alignment horizontal="center" vertical="center"/>
    </xf>
    <xf numFmtId="0" fontId="11" fillId="0" borderId="4" xfId="1" applyFont="1" applyBorder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11" fillId="0" borderId="2" xfId="1" applyFont="1" applyBorder="1" applyAlignment="1">
      <alignment horizontal="center" vertical="center"/>
    </xf>
    <xf numFmtId="0" fontId="12" fillId="3" borderId="13" xfId="1" applyFont="1" applyFill="1" applyBorder="1" applyAlignment="1">
      <alignment horizontal="left"/>
    </xf>
    <xf numFmtId="0" fontId="12" fillId="3" borderId="12" xfId="1" applyFont="1" applyFill="1" applyBorder="1" applyAlignment="1">
      <alignment horizontal="left"/>
    </xf>
    <xf numFmtId="0" fontId="12" fillId="3" borderId="11" xfId="1" applyFont="1" applyFill="1" applyBorder="1" applyAlignment="1">
      <alignment horizontal="left"/>
    </xf>
    <xf numFmtId="0" fontId="11" fillId="0" borderId="7" xfId="1" applyFont="1" applyBorder="1" applyAlignment="1">
      <alignment horizontal="center"/>
    </xf>
    <xf numFmtId="0" fontId="11" fillId="0" borderId="5" xfId="1" applyFont="1" applyBorder="1" applyAlignment="1">
      <alignment horizontal="center"/>
    </xf>
    <xf numFmtId="0" fontId="11" fillId="0" borderId="9" xfId="1" applyFont="1" applyBorder="1" applyAlignment="1">
      <alignment horizontal="center"/>
    </xf>
    <xf numFmtId="0" fontId="11" fillId="0" borderId="8" xfId="1" applyFont="1" applyBorder="1" applyAlignment="1">
      <alignment horizontal="center"/>
    </xf>
    <xf numFmtId="0" fontId="11" fillId="0" borderId="4" xfId="1" applyFont="1" applyBorder="1" applyAlignment="1">
      <alignment horizontal="center"/>
    </xf>
    <xf numFmtId="0" fontId="11" fillId="0" borderId="2" xfId="1" applyFont="1" applyBorder="1" applyAlignment="1">
      <alignment horizontal="center"/>
    </xf>
    <xf numFmtId="0" fontId="11" fillId="0" borderId="0" xfId="1" applyFont="1" applyAlignment="1">
      <alignment horizontal="center"/>
    </xf>
    <xf numFmtId="2" fontId="12" fillId="0" borderId="0" xfId="1" applyNumberFormat="1" applyFont="1" applyAlignment="1">
      <alignment horizontal="center" vertical="center" wrapText="1"/>
    </xf>
    <xf numFmtId="2" fontId="12" fillId="0" borderId="1" xfId="1" applyNumberFormat="1" applyFont="1" applyBorder="1" applyAlignment="1">
      <alignment horizontal="center" vertical="center"/>
    </xf>
    <xf numFmtId="0" fontId="12" fillId="0" borderId="13" xfId="1" applyFont="1" applyBorder="1" applyAlignment="1">
      <alignment horizontal="left" vertical="center" wrapText="1"/>
    </xf>
    <xf numFmtId="0" fontId="12" fillId="0" borderId="11" xfId="1" applyFont="1" applyBorder="1" applyAlignment="1">
      <alignment horizontal="left" vertical="center" wrapText="1"/>
    </xf>
    <xf numFmtId="10" fontId="11" fillId="0" borderId="13" xfId="2" applyNumberFormat="1" applyFont="1" applyBorder="1" applyAlignment="1">
      <alignment horizontal="center"/>
    </xf>
    <xf numFmtId="10" fontId="11" fillId="0" borderId="12" xfId="2" applyNumberFormat="1" applyFont="1" applyBorder="1" applyAlignment="1">
      <alignment horizontal="center"/>
    </xf>
    <xf numFmtId="10" fontId="11" fillId="0" borderId="11" xfId="2" applyNumberFormat="1" applyFont="1" applyBorder="1" applyAlignment="1">
      <alignment horizontal="center"/>
    </xf>
    <xf numFmtId="2" fontId="12" fillId="0" borderId="0" xfId="1" applyNumberFormat="1" applyFont="1" applyAlignment="1">
      <alignment horizontal="center" vertical="center"/>
    </xf>
    <xf numFmtId="2" fontId="11" fillId="0" borderId="0" xfId="1" applyNumberFormat="1" applyFont="1" applyAlignment="1">
      <alignment horizontal="left" vertical="center" wrapText="1"/>
    </xf>
    <xf numFmtId="2" fontId="11" fillId="0" borderId="0" xfId="1" applyNumberFormat="1" applyFont="1" applyAlignment="1">
      <alignment horizontal="left" vertical="top" wrapText="1"/>
    </xf>
    <xf numFmtId="9" fontId="11" fillId="0" borderId="14" xfId="5" applyFont="1" applyBorder="1" applyAlignment="1">
      <alignment horizontal="center" vertical="center"/>
    </xf>
    <xf numFmtId="9" fontId="11" fillId="0" borderId="10" xfId="5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 wrapText="1"/>
    </xf>
    <xf numFmtId="0" fontId="11" fillId="0" borderId="14" xfId="1" applyFont="1" applyBorder="1" applyAlignment="1">
      <alignment horizontal="left" vertical="center" wrapText="1"/>
    </xf>
    <xf numFmtId="9" fontId="11" fillId="0" borderId="14" xfId="5" applyFont="1" applyBorder="1" applyAlignment="1" applyProtection="1">
      <alignment horizontal="center" vertical="center"/>
    </xf>
    <xf numFmtId="9" fontId="11" fillId="0" borderId="10" xfId="5" applyFont="1" applyBorder="1" applyAlignment="1" applyProtection="1">
      <alignment horizontal="center" vertical="center"/>
    </xf>
    <xf numFmtId="0" fontId="11" fillId="0" borderId="14" xfId="1" applyFont="1" applyBorder="1" applyAlignment="1">
      <alignment horizontal="left" vertical="center"/>
    </xf>
    <xf numFmtId="0" fontId="11" fillId="0" borderId="10" xfId="1" applyFont="1" applyBorder="1" applyAlignment="1">
      <alignment horizontal="left" vertical="center"/>
    </xf>
    <xf numFmtId="0" fontId="12" fillId="0" borderId="7" xfId="1" applyFont="1" applyBorder="1" applyAlignment="1">
      <alignment horizontal="left" vertical="center" wrapText="1"/>
    </xf>
    <xf numFmtId="0" fontId="12" fillId="0" borderId="5" xfId="1" applyFont="1" applyBorder="1" applyAlignment="1">
      <alignment horizontal="left" vertical="center" wrapText="1"/>
    </xf>
    <xf numFmtId="0" fontId="12" fillId="0" borderId="9" xfId="1" applyFont="1" applyBorder="1" applyAlignment="1">
      <alignment horizontal="left" vertical="center" wrapText="1"/>
    </xf>
    <xf numFmtId="0" fontId="12" fillId="0" borderId="8" xfId="1" applyFont="1" applyBorder="1" applyAlignment="1">
      <alignment horizontal="left" vertical="center" wrapText="1"/>
    </xf>
    <xf numFmtId="0" fontId="12" fillId="0" borderId="4" xfId="1" applyFont="1" applyBorder="1" applyAlignment="1">
      <alignment horizontal="left" vertical="center" wrapText="1"/>
    </xf>
    <xf numFmtId="0" fontId="12" fillId="0" borderId="2" xfId="1" applyFont="1" applyBorder="1" applyAlignment="1">
      <alignment horizontal="left" vertical="center" wrapText="1"/>
    </xf>
    <xf numFmtId="0" fontId="12" fillId="0" borderId="6" xfId="1" applyFont="1" applyBorder="1" applyAlignment="1">
      <alignment horizontal="left" vertical="center" wrapText="1"/>
    </xf>
    <xf numFmtId="0" fontId="12" fillId="0" borderId="0" xfId="1" applyFont="1" applyAlignment="1">
      <alignment horizontal="left" vertical="center" wrapText="1"/>
    </xf>
    <xf numFmtId="0" fontId="12" fillId="0" borderId="3" xfId="1" applyFont="1" applyBorder="1" applyAlignment="1">
      <alignment horizontal="left" vertical="center" wrapText="1"/>
    </xf>
    <xf numFmtId="0" fontId="12" fillId="0" borderId="14" xfId="1" applyFont="1" applyBorder="1" applyAlignment="1">
      <alignment horizontal="center" vertical="center"/>
    </xf>
    <xf numFmtId="0" fontId="12" fillId="0" borderId="15" xfId="1" applyFont="1" applyBorder="1" applyAlignment="1">
      <alignment horizontal="center" vertical="center"/>
    </xf>
    <xf numFmtId="0" fontId="12" fillId="0" borderId="10" xfId="1" applyFont="1" applyBorder="1" applyAlignment="1">
      <alignment horizontal="center" vertical="center"/>
    </xf>
    <xf numFmtId="39" fontId="12" fillId="0" borderId="14" xfId="1" applyNumberFormat="1" applyFont="1" applyBorder="1" applyAlignment="1">
      <alignment horizontal="center" vertical="center"/>
    </xf>
    <xf numFmtId="39" fontId="12" fillId="0" borderId="15" xfId="1" applyNumberFormat="1" applyFont="1" applyBorder="1" applyAlignment="1">
      <alignment horizontal="center" vertical="center"/>
    </xf>
    <xf numFmtId="39" fontId="12" fillId="0" borderId="10" xfId="1" applyNumberFormat="1" applyFont="1" applyBorder="1" applyAlignment="1">
      <alignment horizontal="center" vertical="center"/>
    </xf>
    <xf numFmtId="171" fontId="12" fillId="0" borderId="14" xfId="1" applyNumberFormat="1" applyFont="1" applyBorder="1" applyAlignment="1">
      <alignment horizontal="center" vertical="top"/>
    </xf>
    <xf numFmtId="171" fontId="12" fillId="0" borderId="15" xfId="1" applyNumberFormat="1" applyFont="1" applyBorder="1" applyAlignment="1">
      <alignment horizontal="center" vertical="top"/>
    </xf>
    <xf numFmtId="171" fontId="12" fillId="0" borderId="10" xfId="1" applyNumberFormat="1" applyFont="1" applyBorder="1" applyAlignment="1">
      <alignment horizontal="center" vertical="top"/>
    </xf>
    <xf numFmtId="0" fontId="11" fillId="0" borderId="14" xfId="1" applyFont="1" applyBorder="1" applyAlignment="1">
      <alignment horizontal="left" vertical="top" wrapText="1"/>
    </xf>
    <xf numFmtId="0" fontId="11" fillId="0" borderId="15" xfId="1" applyFont="1" applyBorder="1" applyAlignment="1">
      <alignment horizontal="left" vertical="top" wrapText="1"/>
    </xf>
    <xf numFmtId="0" fontId="11" fillId="0" borderId="3" xfId="1" applyFont="1" applyBorder="1" applyAlignment="1">
      <alignment horizontal="left" vertical="top" wrapText="1"/>
    </xf>
    <xf numFmtId="14" fontId="11" fillId="0" borderId="14" xfId="1" applyNumberFormat="1" applyFont="1" applyBorder="1" applyAlignment="1">
      <alignment horizontal="center" vertical="center"/>
    </xf>
    <xf numFmtId="14" fontId="11" fillId="0" borderId="10" xfId="1" applyNumberFormat="1" applyFont="1" applyBorder="1" applyAlignment="1">
      <alignment horizontal="center" vertical="center"/>
    </xf>
    <xf numFmtId="0" fontId="12" fillId="0" borderId="12" xfId="1" applyFont="1" applyBorder="1" applyAlignment="1">
      <alignment horizontal="left" vertical="top" wrapText="1"/>
    </xf>
    <xf numFmtId="0" fontId="12" fillId="0" borderId="12" xfId="1" applyFont="1" applyBorder="1" applyAlignment="1">
      <alignment horizontal="left" vertical="top"/>
    </xf>
    <xf numFmtId="0" fontId="12" fillId="0" borderId="22" xfId="1" applyFont="1" applyBorder="1" applyAlignment="1">
      <alignment horizontal="center" vertical="center" wrapText="1"/>
    </xf>
    <xf numFmtId="0" fontId="12" fillId="0" borderId="22" xfId="1" applyFont="1" applyBorder="1" applyAlignment="1">
      <alignment horizontal="center" vertical="center"/>
    </xf>
    <xf numFmtId="9" fontId="11" fillId="0" borderId="21" xfId="5" applyFont="1" applyBorder="1" applyAlignment="1">
      <alignment horizontal="center" vertical="center"/>
    </xf>
    <xf numFmtId="9" fontId="11" fillId="0" borderId="21" xfId="5" applyFont="1" applyBorder="1" applyAlignment="1" applyProtection="1">
      <alignment horizontal="center" vertical="center"/>
    </xf>
    <xf numFmtId="0" fontId="13" fillId="0" borderId="22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left" vertical="center" wrapText="1"/>
    </xf>
    <xf numFmtId="0" fontId="11" fillId="2" borderId="14" xfId="1" applyFont="1" applyFill="1" applyBorder="1" applyAlignment="1">
      <alignment vertical="center" wrapText="1"/>
    </xf>
    <xf numFmtId="0" fontId="11" fillId="2" borderId="10" xfId="1" applyFont="1" applyFill="1" applyBorder="1" applyAlignment="1">
      <alignment vertical="center" wrapText="1"/>
    </xf>
    <xf numFmtId="0" fontId="11" fillId="0" borderId="5" xfId="1" applyFont="1" applyBorder="1" applyAlignment="1">
      <alignment vertical="center" wrapText="1"/>
    </xf>
    <xf numFmtId="0" fontId="11" fillId="0" borderId="2" xfId="1" applyFont="1" applyBorder="1" applyAlignment="1">
      <alignment vertical="center" wrapText="1"/>
    </xf>
    <xf numFmtId="0" fontId="13" fillId="2" borderId="14" xfId="0" applyFont="1" applyFill="1" applyBorder="1" applyAlignment="1">
      <alignment horizontal="left" vertical="center" wrapText="1"/>
    </xf>
    <xf numFmtId="0" fontId="13" fillId="2" borderId="10" xfId="0" applyFont="1" applyFill="1" applyBorder="1" applyAlignment="1">
      <alignment horizontal="left" vertical="center" wrapText="1"/>
    </xf>
    <xf numFmtId="0" fontId="13" fillId="2" borderId="14" xfId="0" applyFont="1" applyFill="1" applyBorder="1" applyAlignment="1">
      <alignment vertical="center" wrapText="1"/>
    </xf>
    <xf numFmtId="0" fontId="13" fillId="2" borderId="10" xfId="0" applyFont="1" applyFill="1" applyBorder="1" applyAlignment="1">
      <alignment vertical="center" wrapText="1"/>
    </xf>
    <xf numFmtId="0" fontId="11" fillId="0" borderId="1" xfId="1" applyFont="1" applyBorder="1" applyAlignment="1">
      <alignment vertical="top" wrapText="1"/>
    </xf>
  </cellXfs>
  <cellStyles count="13">
    <cellStyle name="Millares" xfId="6" builtinId="3"/>
    <cellStyle name="Millares 2" xfId="4"/>
    <cellStyle name="Millares 2 2" xfId="10"/>
    <cellStyle name="Moneda" xfId="8" builtinId="4"/>
    <cellStyle name="Moneda [0]" xfId="7" builtinId="7"/>
    <cellStyle name="Moneda 2" xfId="3"/>
    <cellStyle name="Moneda 2 2" xfId="11"/>
    <cellStyle name="Normal" xfId="0" builtinId="0"/>
    <cellStyle name="Normal 2" xfId="1"/>
    <cellStyle name="Normal 3" xfId="9"/>
    <cellStyle name="Porcentaje" xfId="5" builtinId="5"/>
    <cellStyle name="Porcentaje 2" xfId="2"/>
    <cellStyle name="Porcentaje 2 2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416718</xdr:colOff>
      <xdr:row>1</xdr:row>
      <xdr:rowOff>14883</xdr:rowOff>
    </xdr:from>
    <xdr:to>
      <xdr:col>16</xdr:col>
      <xdr:colOff>669726</xdr:colOff>
      <xdr:row>4</xdr:row>
      <xdr:rowOff>267891</xdr:rowOff>
    </xdr:to>
    <xdr:pic>
      <xdr:nvPicPr>
        <xdr:cNvPr id="2" name="Imagen 1" descr="CAPITAL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13978" y="296823"/>
          <a:ext cx="1411248" cy="1624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762001</xdr:colOff>
      <xdr:row>1</xdr:row>
      <xdr:rowOff>111125</xdr:rowOff>
    </xdr:from>
    <xdr:to>
      <xdr:col>2</xdr:col>
      <xdr:colOff>3249839</xdr:colOff>
      <xdr:row>4</xdr:row>
      <xdr:rowOff>412750</xdr:rowOff>
    </xdr:to>
    <xdr:pic>
      <xdr:nvPicPr>
        <xdr:cNvPr id="3" name="2 Imagen" descr="Membretes_2024_2-0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618" r="64233" b="22049"/>
        <a:stretch/>
      </xdr:blipFill>
      <xdr:spPr bwMode="auto">
        <a:xfrm>
          <a:off x="1219201" y="393065"/>
          <a:ext cx="5604418" cy="16732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416718</xdr:colOff>
      <xdr:row>1</xdr:row>
      <xdr:rowOff>14883</xdr:rowOff>
    </xdr:from>
    <xdr:to>
      <xdr:col>16</xdr:col>
      <xdr:colOff>669726</xdr:colOff>
      <xdr:row>4</xdr:row>
      <xdr:rowOff>267891</xdr:rowOff>
    </xdr:to>
    <xdr:pic>
      <xdr:nvPicPr>
        <xdr:cNvPr id="2" name="Imagen 1" descr="CAPITAL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13978" y="296823"/>
          <a:ext cx="1411248" cy="1624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762001</xdr:colOff>
      <xdr:row>1</xdr:row>
      <xdr:rowOff>111125</xdr:rowOff>
    </xdr:from>
    <xdr:to>
      <xdr:col>2</xdr:col>
      <xdr:colOff>3249839</xdr:colOff>
      <xdr:row>4</xdr:row>
      <xdr:rowOff>412750</xdr:rowOff>
    </xdr:to>
    <xdr:pic>
      <xdr:nvPicPr>
        <xdr:cNvPr id="3" name="2 Imagen" descr="Membretes_2024_2-0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618" r="64233" b="22049"/>
        <a:stretch/>
      </xdr:blipFill>
      <xdr:spPr bwMode="auto">
        <a:xfrm>
          <a:off x="1219201" y="393065"/>
          <a:ext cx="5604418" cy="16732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416718</xdr:colOff>
      <xdr:row>1</xdr:row>
      <xdr:rowOff>14883</xdr:rowOff>
    </xdr:from>
    <xdr:to>
      <xdr:col>16</xdr:col>
      <xdr:colOff>669726</xdr:colOff>
      <xdr:row>4</xdr:row>
      <xdr:rowOff>267891</xdr:rowOff>
    </xdr:to>
    <xdr:pic>
      <xdr:nvPicPr>
        <xdr:cNvPr id="2" name="Imagen 1" descr="CAPITAL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13978" y="296823"/>
          <a:ext cx="1411248" cy="1624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762001</xdr:colOff>
      <xdr:row>1</xdr:row>
      <xdr:rowOff>111125</xdr:rowOff>
    </xdr:from>
    <xdr:to>
      <xdr:col>2</xdr:col>
      <xdr:colOff>3249839</xdr:colOff>
      <xdr:row>4</xdr:row>
      <xdr:rowOff>412750</xdr:rowOff>
    </xdr:to>
    <xdr:pic>
      <xdr:nvPicPr>
        <xdr:cNvPr id="3" name="2 Imagen" descr="Membretes_2024_2-0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618" r="64233" b="22049"/>
        <a:stretch/>
      </xdr:blipFill>
      <xdr:spPr bwMode="auto">
        <a:xfrm>
          <a:off x="1219201" y="393065"/>
          <a:ext cx="5604418" cy="16732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416718</xdr:colOff>
      <xdr:row>1</xdr:row>
      <xdr:rowOff>14883</xdr:rowOff>
    </xdr:from>
    <xdr:to>
      <xdr:col>16</xdr:col>
      <xdr:colOff>669726</xdr:colOff>
      <xdr:row>4</xdr:row>
      <xdr:rowOff>267891</xdr:rowOff>
    </xdr:to>
    <xdr:pic>
      <xdr:nvPicPr>
        <xdr:cNvPr id="2" name="Imagen 1" descr="CAPITAL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13978" y="296823"/>
          <a:ext cx="1411248" cy="1624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762001</xdr:colOff>
      <xdr:row>1</xdr:row>
      <xdr:rowOff>111125</xdr:rowOff>
    </xdr:from>
    <xdr:to>
      <xdr:col>2</xdr:col>
      <xdr:colOff>3249839</xdr:colOff>
      <xdr:row>4</xdr:row>
      <xdr:rowOff>412750</xdr:rowOff>
    </xdr:to>
    <xdr:pic>
      <xdr:nvPicPr>
        <xdr:cNvPr id="3" name="2 Imagen" descr="Membretes_2024_2-01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618" r="64233" b="22049"/>
        <a:stretch/>
      </xdr:blipFill>
      <xdr:spPr bwMode="auto">
        <a:xfrm>
          <a:off x="1219201" y="393065"/>
          <a:ext cx="5604418" cy="16732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416718</xdr:colOff>
      <xdr:row>1</xdr:row>
      <xdr:rowOff>14883</xdr:rowOff>
    </xdr:from>
    <xdr:to>
      <xdr:col>16</xdr:col>
      <xdr:colOff>669726</xdr:colOff>
      <xdr:row>4</xdr:row>
      <xdr:rowOff>267891</xdr:rowOff>
    </xdr:to>
    <xdr:pic>
      <xdr:nvPicPr>
        <xdr:cNvPr id="3" name="Imagen 1" descr="CAPITAL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5118" y="14883"/>
          <a:ext cx="1091208" cy="6340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762001</xdr:colOff>
      <xdr:row>1</xdr:row>
      <xdr:rowOff>111125</xdr:rowOff>
    </xdr:from>
    <xdr:to>
      <xdr:col>2</xdr:col>
      <xdr:colOff>3249839</xdr:colOff>
      <xdr:row>4</xdr:row>
      <xdr:rowOff>412750</xdr:rowOff>
    </xdr:to>
    <xdr:pic>
      <xdr:nvPicPr>
        <xdr:cNvPr id="4" name="3 Imagen" descr="Membretes_2024_2-0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618" r="64233" b="22049"/>
        <a:stretch/>
      </xdr:blipFill>
      <xdr:spPr bwMode="auto">
        <a:xfrm>
          <a:off x="1603376" y="111125"/>
          <a:ext cx="5524499" cy="16827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416718</xdr:colOff>
      <xdr:row>1</xdr:row>
      <xdr:rowOff>14883</xdr:rowOff>
    </xdr:from>
    <xdr:to>
      <xdr:col>16</xdr:col>
      <xdr:colOff>669726</xdr:colOff>
      <xdr:row>4</xdr:row>
      <xdr:rowOff>267891</xdr:rowOff>
    </xdr:to>
    <xdr:pic>
      <xdr:nvPicPr>
        <xdr:cNvPr id="2" name="Imagen 1" descr="CAPITAL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13978" y="296823"/>
          <a:ext cx="1411248" cy="1624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762001</xdr:colOff>
      <xdr:row>1</xdr:row>
      <xdr:rowOff>111125</xdr:rowOff>
    </xdr:from>
    <xdr:to>
      <xdr:col>2</xdr:col>
      <xdr:colOff>3812268</xdr:colOff>
      <xdr:row>4</xdr:row>
      <xdr:rowOff>412750</xdr:rowOff>
    </xdr:to>
    <xdr:pic>
      <xdr:nvPicPr>
        <xdr:cNvPr id="3" name="2 Imagen" descr="Membretes_2024_2-0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618" r="64233" b="22049"/>
        <a:stretch/>
      </xdr:blipFill>
      <xdr:spPr bwMode="auto">
        <a:xfrm>
          <a:off x="1219201" y="393065"/>
          <a:ext cx="5604418" cy="16732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BA97"/>
  <sheetViews>
    <sheetView tabSelected="1" zoomScale="80" zoomScaleNormal="80" workbookViewId="0">
      <selection activeCell="J19" sqref="J19"/>
    </sheetView>
  </sheetViews>
  <sheetFormatPr baseColWidth="10" defaultColWidth="12.42578125" defaultRowHeight="14.25" x14ac:dyDescent="0.2"/>
  <cols>
    <col min="1" max="1" width="6.7109375" style="4" customWidth="1"/>
    <col min="2" max="2" width="45.42578125" style="4" customWidth="1"/>
    <col min="3" max="3" width="74.42578125" style="4" customWidth="1"/>
    <col min="4" max="4" width="16.85546875" style="4" customWidth="1"/>
    <col min="5" max="6" width="16.7109375" style="4" customWidth="1"/>
    <col min="7" max="7" width="18" style="4" customWidth="1"/>
    <col min="8" max="8" width="22.85546875" style="4" customWidth="1"/>
    <col min="9" max="9" width="18.7109375" style="4" customWidth="1"/>
    <col min="10" max="10" width="20.85546875" style="4" customWidth="1"/>
    <col min="11" max="11" width="16.7109375" style="4" customWidth="1"/>
    <col min="12" max="12" width="15.85546875" style="4" customWidth="1"/>
    <col min="13" max="13" width="14.85546875" style="45" customWidth="1"/>
    <col min="14" max="14" width="21.140625" style="45" customWidth="1"/>
    <col min="15" max="17" width="16.85546875" style="4" customWidth="1"/>
    <col min="18" max="18" width="16.42578125" style="4" customWidth="1"/>
    <col min="19" max="19" width="12.42578125" style="4"/>
    <col min="20" max="20" width="14.42578125" style="4" customWidth="1"/>
    <col min="21" max="21" width="18.42578125" style="4" customWidth="1"/>
    <col min="22" max="22" width="33.85546875" style="4" customWidth="1"/>
    <col min="23" max="23" width="12.42578125" style="4" hidden="1" customWidth="1"/>
    <col min="24" max="24" width="24.28515625" style="4" customWidth="1"/>
    <col min="25" max="25" width="22.42578125" style="4" customWidth="1"/>
    <col min="26" max="27" width="12.42578125" style="4"/>
    <col min="28" max="28" width="16.85546875" style="4" customWidth="1"/>
    <col min="29" max="29" width="12.42578125" style="4"/>
    <col min="30" max="30" width="30.140625" style="4" customWidth="1"/>
    <col min="31" max="31" width="15.42578125" style="4" customWidth="1"/>
    <col min="32" max="32" width="15.85546875" style="4" customWidth="1"/>
    <col min="33" max="33" width="24.42578125" style="4" customWidth="1"/>
    <col min="34" max="34" width="17.140625" style="4" customWidth="1"/>
    <col min="35" max="16384" width="12.42578125" style="4"/>
  </cols>
  <sheetData>
    <row r="1" spans="2:28" ht="22.5" customHeight="1" x14ac:dyDescent="0.2"/>
    <row r="2" spans="2:28" ht="37.5" customHeight="1" x14ac:dyDescent="0.25">
      <c r="B2" s="158"/>
      <c r="C2" s="158"/>
      <c r="D2" s="209" t="s">
        <v>181</v>
      </c>
      <c r="E2" s="210"/>
      <c r="F2" s="210"/>
      <c r="G2" s="210"/>
      <c r="H2" s="210"/>
      <c r="I2" s="210"/>
      <c r="J2" s="210"/>
      <c r="K2" s="211"/>
      <c r="L2" s="215" t="s">
        <v>182</v>
      </c>
      <c r="M2" s="216"/>
      <c r="N2" s="216"/>
      <c r="O2" s="217"/>
      <c r="P2" s="218"/>
      <c r="Q2" s="219"/>
      <c r="R2" s="46"/>
    </row>
    <row r="3" spans="2:28" ht="37.5" customHeight="1" x14ac:dyDescent="0.25">
      <c r="B3" s="158"/>
      <c r="C3" s="158"/>
      <c r="D3" s="212"/>
      <c r="E3" s="213"/>
      <c r="F3" s="213"/>
      <c r="G3" s="213"/>
      <c r="H3" s="213"/>
      <c r="I3" s="213"/>
      <c r="J3" s="213"/>
      <c r="K3" s="214"/>
      <c r="L3" s="215" t="s">
        <v>183</v>
      </c>
      <c r="M3" s="216"/>
      <c r="N3" s="216"/>
      <c r="O3" s="217"/>
      <c r="P3" s="220"/>
      <c r="Q3" s="221"/>
      <c r="R3" s="46"/>
    </row>
    <row r="4" spans="2:28" ht="33.75" customHeight="1" x14ac:dyDescent="0.25">
      <c r="B4" s="158"/>
      <c r="C4" s="158"/>
      <c r="D4" s="209" t="s">
        <v>184</v>
      </c>
      <c r="E4" s="210"/>
      <c r="F4" s="210"/>
      <c r="G4" s="210"/>
      <c r="H4" s="210"/>
      <c r="I4" s="210"/>
      <c r="J4" s="210"/>
      <c r="K4" s="211"/>
      <c r="L4" s="215" t="s">
        <v>185</v>
      </c>
      <c r="M4" s="216"/>
      <c r="N4" s="216"/>
      <c r="O4" s="217"/>
      <c r="P4" s="220"/>
      <c r="Q4" s="221"/>
      <c r="R4" s="46"/>
    </row>
    <row r="5" spans="2:28" ht="38.25" customHeight="1" x14ac:dyDescent="0.25">
      <c r="B5" s="158"/>
      <c r="C5" s="158"/>
      <c r="D5" s="212"/>
      <c r="E5" s="213"/>
      <c r="F5" s="213"/>
      <c r="G5" s="213"/>
      <c r="H5" s="213"/>
      <c r="I5" s="213"/>
      <c r="J5" s="213"/>
      <c r="K5" s="214"/>
      <c r="L5" s="215" t="s">
        <v>186</v>
      </c>
      <c r="M5" s="216"/>
      <c r="N5" s="216"/>
      <c r="O5" s="217"/>
      <c r="P5" s="222"/>
      <c r="Q5" s="223"/>
      <c r="R5" s="46"/>
    </row>
    <row r="6" spans="2:28" ht="23.25" customHeight="1" x14ac:dyDescent="0.25">
      <c r="C6" s="224"/>
      <c r="D6" s="224"/>
      <c r="E6" s="224"/>
      <c r="F6" s="224"/>
      <c r="G6" s="224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46"/>
    </row>
    <row r="7" spans="2:28" ht="31.5" customHeight="1" x14ac:dyDescent="0.25">
      <c r="B7" s="5" t="s">
        <v>36</v>
      </c>
      <c r="C7" s="5" t="s">
        <v>44</v>
      </c>
      <c r="D7" s="167" t="s">
        <v>50</v>
      </c>
      <c r="E7" s="168"/>
      <c r="F7" s="168"/>
      <c r="G7" s="168"/>
      <c r="H7" s="168"/>
      <c r="I7" s="168"/>
      <c r="J7" s="168"/>
      <c r="K7" s="168"/>
      <c r="L7" s="168"/>
      <c r="M7" s="168"/>
      <c r="N7" s="168"/>
      <c r="O7" s="168"/>
      <c r="P7" s="168"/>
      <c r="Q7" s="169"/>
      <c r="R7" s="46"/>
    </row>
    <row r="8" spans="2:28" ht="36" customHeight="1" x14ac:dyDescent="0.25">
      <c r="B8" s="5" t="s">
        <v>31</v>
      </c>
      <c r="C8" s="6">
        <v>45474</v>
      </c>
      <c r="D8" s="170" t="s">
        <v>151</v>
      </c>
      <c r="E8" s="170"/>
      <c r="F8" s="170"/>
      <c r="G8" s="170"/>
      <c r="H8" s="170"/>
      <c r="I8" s="170"/>
      <c r="J8" s="170"/>
      <c r="K8" s="170"/>
      <c r="L8" s="170"/>
      <c r="M8" s="170"/>
      <c r="N8" s="170"/>
      <c r="O8" s="170"/>
      <c r="P8" s="170"/>
      <c r="Q8" s="170"/>
    </row>
    <row r="9" spans="2:28" ht="36" customHeight="1" x14ac:dyDescent="0.2">
      <c r="B9" s="171" t="s">
        <v>45</v>
      </c>
      <c r="C9" s="172"/>
      <c r="D9" s="173" t="s">
        <v>46</v>
      </c>
      <c r="E9" s="173"/>
      <c r="F9" s="173"/>
      <c r="G9" s="173"/>
      <c r="H9" s="173"/>
      <c r="I9" s="174"/>
      <c r="J9" s="142" t="s">
        <v>30</v>
      </c>
      <c r="K9" s="143"/>
      <c r="L9" s="144"/>
      <c r="M9" s="178" t="s">
        <v>29</v>
      </c>
      <c r="N9" s="179"/>
      <c r="O9" s="179"/>
      <c r="P9" s="179"/>
      <c r="Q9" s="180"/>
      <c r="R9" s="47"/>
      <c r="T9" s="225"/>
      <c r="U9" s="225"/>
      <c r="V9" s="225"/>
      <c r="W9" s="225"/>
      <c r="X9" s="225"/>
    </row>
    <row r="10" spans="2:28" ht="36" customHeight="1" x14ac:dyDescent="0.2">
      <c r="B10" s="171" t="s">
        <v>28</v>
      </c>
      <c r="C10" s="172"/>
      <c r="D10" s="173" t="s">
        <v>47</v>
      </c>
      <c r="E10" s="173"/>
      <c r="F10" s="173"/>
      <c r="G10" s="173"/>
      <c r="H10" s="173"/>
      <c r="I10" s="174"/>
      <c r="J10" s="175"/>
      <c r="K10" s="176"/>
      <c r="L10" s="177"/>
      <c r="M10" s="7" t="s">
        <v>27</v>
      </c>
      <c r="N10" s="226" t="s">
        <v>26</v>
      </c>
      <c r="O10" s="226"/>
      <c r="P10" s="226"/>
      <c r="Q10" s="7" t="s">
        <v>25</v>
      </c>
      <c r="R10" s="47"/>
      <c r="T10" s="48"/>
      <c r="U10" s="48"/>
      <c r="V10" s="48"/>
      <c r="W10" s="48"/>
      <c r="X10" s="48"/>
    </row>
    <row r="11" spans="2:28" ht="43.35" customHeight="1" x14ac:dyDescent="0.2">
      <c r="B11" s="227" t="s">
        <v>24</v>
      </c>
      <c r="C11" s="228"/>
      <c r="D11" s="197" t="s">
        <v>48</v>
      </c>
      <c r="E11" s="197"/>
      <c r="F11" s="197"/>
      <c r="G11" s="197"/>
      <c r="H11" s="197"/>
      <c r="I11" s="198"/>
      <c r="J11" s="175"/>
      <c r="K11" s="176"/>
      <c r="L11" s="177"/>
      <c r="M11" s="8"/>
      <c r="N11" s="229"/>
      <c r="O11" s="230"/>
      <c r="P11" s="231"/>
      <c r="Q11" s="9"/>
      <c r="R11" s="47"/>
      <c r="T11" s="49"/>
      <c r="U11" s="232"/>
      <c r="V11" s="232"/>
      <c r="W11" s="232"/>
      <c r="X11" s="49"/>
      <c r="Z11" s="10"/>
      <c r="AA11" s="10"/>
    </row>
    <row r="12" spans="2:28" ht="74.25" customHeight="1" x14ac:dyDescent="0.2">
      <c r="B12" s="181" t="s">
        <v>23</v>
      </c>
      <c r="C12" s="182"/>
      <c r="D12" s="197" t="s">
        <v>49</v>
      </c>
      <c r="E12" s="197"/>
      <c r="F12" s="197"/>
      <c r="G12" s="197"/>
      <c r="H12" s="197"/>
      <c r="I12" s="198"/>
      <c r="J12" s="175"/>
      <c r="K12" s="176"/>
      <c r="L12" s="177"/>
      <c r="M12" s="11"/>
      <c r="N12" s="199"/>
      <c r="O12" s="200"/>
      <c r="P12" s="201"/>
      <c r="Q12" s="12"/>
      <c r="R12" s="47"/>
      <c r="T12" s="50"/>
      <c r="U12" s="233"/>
      <c r="V12" s="233"/>
      <c r="W12" s="233"/>
      <c r="X12" s="51"/>
      <c r="Z12" s="13"/>
      <c r="AA12" s="14"/>
      <c r="AB12" s="15"/>
    </row>
    <row r="13" spans="2:28" ht="74.25" customHeight="1" x14ac:dyDescent="0.2">
      <c r="B13" s="187" t="s">
        <v>22</v>
      </c>
      <c r="C13" s="188"/>
      <c r="D13" s="189">
        <v>2024730010025</v>
      </c>
      <c r="E13" s="190"/>
      <c r="F13" s="190"/>
      <c r="G13" s="190"/>
      <c r="H13" s="190"/>
      <c r="I13" s="191"/>
      <c r="J13" s="175"/>
      <c r="K13" s="176"/>
      <c r="L13" s="177"/>
      <c r="M13" s="16"/>
      <c r="N13" s="192"/>
      <c r="O13" s="193"/>
      <c r="P13" s="194"/>
      <c r="Q13" s="17"/>
      <c r="R13" s="47"/>
      <c r="T13" s="50"/>
      <c r="U13" s="233"/>
      <c r="V13" s="233"/>
      <c r="W13" s="233"/>
      <c r="X13" s="51"/>
      <c r="Z13" s="13"/>
      <c r="AA13" s="14"/>
      <c r="AB13" s="15"/>
    </row>
    <row r="14" spans="2:28" ht="28.5" customHeight="1" x14ac:dyDescent="0.2">
      <c r="B14" s="18" t="s">
        <v>43</v>
      </c>
      <c r="C14" s="19"/>
      <c r="D14" s="195" t="s">
        <v>51</v>
      </c>
      <c r="E14" s="196"/>
      <c r="F14" s="196"/>
      <c r="G14" s="196"/>
      <c r="H14" s="196"/>
      <c r="I14" s="172"/>
      <c r="J14" s="145"/>
      <c r="K14" s="146"/>
      <c r="L14" s="147"/>
      <c r="M14" s="20"/>
      <c r="N14" s="192"/>
      <c r="O14" s="193"/>
      <c r="P14" s="194"/>
      <c r="Q14" s="21"/>
      <c r="R14" s="47"/>
      <c r="T14" s="52"/>
      <c r="U14" s="233"/>
      <c r="V14" s="233"/>
      <c r="W14" s="53"/>
      <c r="X14" s="51"/>
      <c r="Y14" s="22"/>
      <c r="Z14" s="13"/>
      <c r="AA14" s="14"/>
      <c r="AB14" s="15"/>
    </row>
    <row r="15" spans="2:28" ht="28.5" customHeight="1" x14ac:dyDescent="0.25">
      <c r="B15" s="183" t="s">
        <v>34</v>
      </c>
      <c r="C15" s="137" t="s">
        <v>32</v>
      </c>
      <c r="D15" s="148" t="s">
        <v>187</v>
      </c>
      <c r="E15" s="148" t="s">
        <v>21</v>
      </c>
      <c r="F15" s="148" t="s">
        <v>42</v>
      </c>
      <c r="G15" s="186" t="s">
        <v>188</v>
      </c>
      <c r="H15" s="148" t="s">
        <v>35</v>
      </c>
      <c r="I15" s="202" t="s">
        <v>33</v>
      </c>
      <c r="J15" s="203"/>
      <c r="K15" s="203"/>
      <c r="L15" s="204"/>
      <c r="M15" s="148" t="s">
        <v>20</v>
      </c>
      <c r="N15" s="148"/>
      <c r="O15" s="208" t="s">
        <v>19</v>
      </c>
      <c r="P15" s="208"/>
      <c r="Q15" s="208"/>
      <c r="T15" s="54"/>
      <c r="U15" s="234"/>
      <c r="V15" s="234"/>
      <c r="X15" s="51"/>
      <c r="Z15" s="13"/>
      <c r="AA15" s="14"/>
      <c r="AB15" s="15"/>
    </row>
    <row r="16" spans="2:28" ht="33.75" customHeight="1" x14ac:dyDescent="0.2">
      <c r="B16" s="184"/>
      <c r="C16" s="137"/>
      <c r="D16" s="148"/>
      <c r="E16" s="148"/>
      <c r="F16" s="148"/>
      <c r="G16" s="148"/>
      <c r="H16" s="148"/>
      <c r="I16" s="205"/>
      <c r="J16" s="206"/>
      <c r="K16" s="206"/>
      <c r="L16" s="207"/>
      <c r="M16" s="148"/>
      <c r="N16" s="148"/>
      <c r="O16" s="148" t="s">
        <v>18</v>
      </c>
      <c r="P16" s="148" t="s">
        <v>17</v>
      </c>
      <c r="Q16" s="137" t="s">
        <v>16</v>
      </c>
      <c r="T16" s="22"/>
      <c r="U16" s="234"/>
      <c r="V16" s="234"/>
      <c r="X16" s="14"/>
      <c r="Z16" s="13"/>
      <c r="AA16" s="14"/>
      <c r="AB16" s="15"/>
    </row>
    <row r="17" spans="2:28" ht="39.75" customHeight="1" x14ac:dyDescent="0.2">
      <c r="B17" s="185"/>
      <c r="C17" s="137"/>
      <c r="D17" s="148"/>
      <c r="E17" s="148"/>
      <c r="F17" s="148"/>
      <c r="G17" s="148"/>
      <c r="H17" s="148"/>
      <c r="I17" s="55" t="s">
        <v>15</v>
      </c>
      <c r="J17" s="55" t="s">
        <v>14</v>
      </c>
      <c r="K17" s="55" t="s">
        <v>13</v>
      </c>
      <c r="L17" s="56" t="s">
        <v>12</v>
      </c>
      <c r="M17" s="23" t="s">
        <v>11</v>
      </c>
      <c r="N17" s="57" t="s">
        <v>10</v>
      </c>
      <c r="O17" s="148"/>
      <c r="P17" s="148"/>
      <c r="Q17" s="137"/>
      <c r="T17" s="22"/>
      <c r="U17" s="234"/>
      <c r="V17" s="234"/>
      <c r="X17" s="14"/>
      <c r="Z17" s="13"/>
      <c r="AA17" s="14"/>
      <c r="AB17" s="15"/>
    </row>
    <row r="18" spans="2:28" ht="33" customHeight="1" x14ac:dyDescent="0.2">
      <c r="B18" s="149" t="s">
        <v>61</v>
      </c>
      <c r="C18" s="152" t="s">
        <v>164</v>
      </c>
      <c r="D18" s="23" t="s">
        <v>37</v>
      </c>
      <c r="E18" s="149" t="s">
        <v>165</v>
      </c>
      <c r="F18" s="58">
        <v>4</v>
      </c>
      <c r="G18" s="23" t="s">
        <v>37</v>
      </c>
      <c r="H18" s="24">
        <f>SUM(I18:L18)</f>
        <v>170000000</v>
      </c>
      <c r="I18" s="25">
        <v>30000000</v>
      </c>
      <c r="J18" s="26">
        <v>140000000</v>
      </c>
      <c r="K18" s="25"/>
      <c r="L18" s="26"/>
      <c r="M18" s="27">
        <v>45292</v>
      </c>
      <c r="N18" s="27">
        <v>45656</v>
      </c>
      <c r="O18" s="150">
        <f>+F19/F18</f>
        <v>1</v>
      </c>
      <c r="P18" s="150">
        <f>+H19/H18</f>
        <v>0.61176470588235299</v>
      </c>
      <c r="Q18" s="153">
        <f>+(O18*O18)/P18</f>
        <v>1.6346153846153846</v>
      </c>
      <c r="T18" s="22"/>
      <c r="U18" s="234"/>
      <c r="V18" s="234"/>
      <c r="X18" s="59"/>
      <c r="Z18" s="13"/>
      <c r="AA18" s="14"/>
      <c r="AB18" s="15"/>
    </row>
    <row r="19" spans="2:28" ht="37.5" customHeight="1" x14ac:dyDescent="0.2">
      <c r="B19" s="122"/>
      <c r="C19" s="152"/>
      <c r="D19" s="23" t="s">
        <v>2</v>
      </c>
      <c r="E19" s="122"/>
      <c r="F19" s="58">
        <v>4</v>
      </c>
      <c r="G19" s="23" t="s">
        <v>38</v>
      </c>
      <c r="H19" s="24">
        <f t="shared" ref="H19:H43" si="0">SUM(I19:L19)</f>
        <v>104000000</v>
      </c>
      <c r="I19" s="28">
        <v>26000000</v>
      </c>
      <c r="J19" s="29">
        <v>78000000</v>
      </c>
      <c r="K19" s="25"/>
      <c r="L19" s="26"/>
      <c r="M19" s="27">
        <v>45292</v>
      </c>
      <c r="N19" s="27">
        <v>45656</v>
      </c>
      <c r="O19" s="150"/>
      <c r="P19" s="150"/>
      <c r="Q19" s="153"/>
      <c r="T19" s="22"/>
      <c r="U19" s="60"/>
      <c r="V19" s="60"/>
      <c r="X19" s="59"/>
      <c r="Z19" s="13"/>
      <c r="AA19" s="14"/>
      <c r="AB19" s="15"/>
    </row>
    <row r="20" spans="2:28" ht="37.5" customHeight="1" x14ac:dyDescent="0.2">
      <c r="B20" s="122"/>
      <c r="C20" s="152" t="s">
        <v>166</v>
      </c>
      <c r="D20" s="23" t="s">
        <v>37</v>
      </c>
      <c r="E20" s="149" t="s">
        <v>167</v>
      </c>
      <c r="F20" s="58">
        <v>1</v>
      </c>
      <c r="G20" s="23" t="s">
        <v>37</v>
      </c>
      <c r="H20" s="24">
        <f t="shared" si="0"/>
        <v>530000000</v>
      </c>
      <c r="I20" s="25">
        <v>530000000</v>
      </c>
      <c r="J20" s="26"/>
      <c r="K20" s="25"/>
      <c r="L20" s="26"/>
      <c r="M20" s="27">
        <v>45292</v>
      </c>
      <c r="N20" s="27">
        <v>45656</v>
      </c>
      <c r="O20" s="150">
        <f>+F21/F20</f>
        <v>1</v>
      </c>
      <c r="P20" s="150">
        <f>+H21/H20</f>
        <v>0.98113207547169812</v>
      </c>
      <c r="Q20" s="153">
        <f>+(O20*O20)/P20</f>
        <v>1.0192307692307692</v>
      </c>
      <c r="T20" s="22"/>
      <c r="U20" s="60"/>
      <c r="V20" s="60"/>
      <c r="X20" s="59"/>
      <c r="Z20" s="13"/>
      <c r="AA20" s="14"/>
      <c r="AB20" s="15"/>
    </row>
    <row r="21" spans="2:28" ht="37.5" customHeight="1" x14ac:dyDescent="0.2">
      <c r="B21" s="122"/>
      <c r="C21" s="152"/>
      <c r="D21" s="23" t="s">
        <v>2</v>
      </c>
      <c r="E21" s="122"/>
      <c r="F21" s="58">
        <v>1</v>
      </c>
      <c r="G21" s="23" t="s">
        <v>38</v>
      </c>
      <c r="H21" s="24">
        <f t="shared" si="0"/>
        <v>520000000</v>
      </c>
      <c r="I21" s="30">
        <v>520000000</v>
      </c>
      <c r="J21" s="26"/>
      <c r="K21" s="25"/>
      <c r="L21" s="26"/>
      <c r="M21" s="27">
        <v>45292</v>
      </c>
      <c r="N21" s="27">
        <v>45656</v>
      </c>
      <c r="O21" s="150"/>
      <c r="P21" s="150"/>
      <c r="Q21" s="153"/>
      <c r="T21" s="22"/>
      <c r="U21" s="60"/>
      <c r="V21" s="60"/>
      <c r="X21" s="59"/>
      <c r="Z21" s="13"/>
      <c r="AA21" s="14"/>
      <c r="AB21" s="15"/>
    </row>
    <row r="22" spans="2:28" ht="37.5" customHeight="1" x14ac:dyDescent="0.2">
      <c r="B22" s="122"/>
      <c r="C22" s="165" t="s">
        <v>168</v>
      </c>
      <c r="D22" s="1" t="s">
        <v>3</v>
      </c>
      <c r="E22" s="122" t="s">
        <v>169</v>
      </c>
      <c r="F22" s="2">
        <v>1</v>
      </c>
      <c r="G22" s="23" t="s">
        <v>37</v>
      </c>
      <c r="H22" s="24">
        <f t="shared" si="0"/>
        <v>400000000</v>
      </c>
      <c r="I22" s="31"/>
      <c r="J22" s="32">
        <v>400000000</v>
      </c>
      <c r="K22" s="33"/>
      <c r="L22" s="34"/>
      <c r="M22" s="27">
        <v>45292</v>
      </c>
      <c r="N22" s="27">
        <v>45656</v>
      </c>
      <c r="O22" s="150">
        <f>+F23/F22</f>
        <v>1</v>
      </c>
      <c r="P22" s="150">
        <f>+H23/H22</f>
        <v>1</v>
      </c>
      <c r="Q22" s="153">
        <f>+(O22*O22)/P22</f>
        <v>1</v>
      </c>
      <c r="T22" s="22"/>
      <c r="U22" s="60"/>
      <c r="V22" s="60"/>
      <c r="X22" s="59"/>
      <c r="Z22" s="13"/>
      <c r="AA22" s="14"/>
      <c r="AB22" s="15"/>
    </row>
    <row r="23" spans="2:28" ht="37.5" customHeight="1" x14ac:dyDescent="0.2">
      <c r="B23" s="122"/>
      <c r="C23" s="166"/>
      <c r="D23" s="1" t="s">
        <v>2</v>
      </c>
      <c r="E23" s="128"/>
      <c r="F23" s="2">
        <v>1</v>
      </c>
      <c r="G23" s="23" t="s">
        <v>38</v>
      </c>
      <c r="H23" s="24">
        <f t="shared" si="0"/>
        <v>400000000</v>
      </c>
      <c r="I23" s="31"/>
      <c r="J23" s="35">
        <v>400000000</v>
      </c>
      <c r="K23" s="33"/>
      <c r="L23" s="34"/>
      <c r="M23" s="27">
        <v>45292</v>
      </c>
      <c r="N23" s="27">
        <v>45656</v>
      </c>
      <c r="O23" s="150"/>
      <c r="P23" s="150"/>
      <c r="Q23" s="153"/>
      <c r="T23" s="22"/>
      <c r="U23" s="60"/>
      <c r="V23" s="60"/>
      <c r="X23" s="59"/>
      <c r="Z23" s="13"/>
      <c r="AA23" s="14"/>
      <c r="AB23" s="15"/>
    </row>
    <row r="24" spans="2:28" ht="37.5" customHeight="1" x14ac:dyDescent="0.2">
      <c r="B24" s="122"/>
      <c r="C24" s="165" t="s">
        <v>171</v>
      </c>
      <c r="D24" s="1" t="s">
        <v>3</v>
      </c>
      <c r="E24" s="122" t="s">
        <v>170</v>
      </c>
      <c r="F24" s="2">
        <v>42</v>
      </c>
      <c r="G24" s="23" t="s">
        <v>37</v>
      </c>
      <c r="H24" s="24">
        <f t="shared" si="0"/>
        <v>492400000</v>
      </c>
      <c r="I24" s="31">
        <v>480000000</v>
      </c>
      <c r="J24" s="32">
        <v>12400000</v>
      </c>
      <c r="K24" s="33"/>
      <c r="L24" s="34"/>
      <c r="M24" s="27">
        <v>45292</v>
      </c>
      <c r="N24" s="27">
        <v>45656</v>
      </c>
      <c r="O24" s="150">
        <f>+F25/F24</f>
        <v>1</v>
      </c>
      <c r="P24" s="150">
        <f>+H25/H24</f>
        <v>0.97481722177091801</v>
      </c>
      <c r="Q24" s="153">
        <f>+(O24*O24)/P24</f>
        <v>1.0258333333333334</v>
      </c>
      <c r="T24" s="22"/>
      <c r="U24" s="60"/>
      <c r="V24" s="60"/>
      <c r="X24" s="59"/>
      <c r="Z24" s="13"/>
      <c r="AA24" s="14"/>
      <c r="AB24" s="15"/>
    </row>
    <row r="25" spans="2:28" ht="37.5" customHeight="1" x14ac:dyDescent="0.2">
      <c r="B25" s="122"/>
      <c r="C25" s="166"/>
      <c r="D25" s="1" t="s">
        <v>2</v>
      </c>
      <c r="E25" s="128"/>
      <c r="F25" s="2">
        <v>42</v>
      </c>
      <c r="G25" s="23" t="s">
        <v>38</v>
      </c>
      <c r="H25" s="24">
        <f t="shared" si="0"/>
        <v>480000000</v>
      </c>
      <c r="I25" s="31">
        <v>480000000</v>
      </c>
      <c r="J25" s="35"/>
      <c r="K25" s="33"/>
      <c r="L25" s="34"/>
      <c r="M25" s="27">
        <v>45292</v>
      </c>
      <c r="N25" s="27">
        <v>45656</v>
      </c>
      <c r="O25" s="150"/>
      <c r="P25" s="150"/>
      <c r="Q25" s="153"/>
      <c r="T25" s="22"/>
      <c r="U25" s="60"/>
      <c r="V25" s="60"/>
      <c r="X25" s="59"/>
      <c r="Z25" s="13"/>
      <c r="AA25" s="14"/>
      <c r="AB25" s="15"/>
    </row>
    <row r="26" spans="2:28" ht="27" customHeight="1" x14ac:dyDescent="0.2">
      <c r="B26" s="122"/>
      <c r="C26" s="152" t="s">
        <v>101</v>
      </c>
      <c r="D26" s="23" t="s">
        <v>3</v>
      </c>
      <c r="E26" s="149" t="s">
        <v>102</v>
      </c>
      <c r="F26" s="61">
        <v>53</v>
      </c>
      <c r="G26" s="23" t="s">
        <v>3</v>
      </c>
      <c r="H26" s="24">
        <f t="shared" si="0"/>
        <v>5660000000</v>
      </c>
      <c r="I26" s="33"/>
      <c r="J26" s="32">
        <v>5660000000</v>
      </c>
      <c r="K26" s="25"/>
      <c r="L26" s="26"/>
      <c r="M26" s="27">
        <v>45292</v>
      </c>
      <c r="N26" s="27">
        <v>45656</v>
      </c>
      <c r="O26" s="150">
        <f>+F27/F26</f>
        <v>1</v>
      </c>
      <c r="P26" s="150">
        <f>+H27/H26</f>
        <v>0.99884209045936401</v>
      </c>
      <c r="Q26" s="153">
        <f>+(O26*O26)/P26</f>
        <v>1.0011592518494123</v>
      </c>
      <c r="X26" s="36"/>
      <c r="Z26" s="13"/>
      <c r="AA26" s="14"/>
      <c r="AB26" s="15"/>
    </row>
    <row r="27" spans="2:28" ht="27" customHeight="1" x14ac:dyDescent="0.2">
      <c r="B27" s="122"/>
      <c r="C27" s="162"/>
      <c r="D27" s="23" t="s">
        <v>2</v>
      </c>
      <c r="E27" s="128"/>
      <c r="F27" s="61">
        <v>53</v>
      </c>
      <c r="G27" s="23" t="s">
        <v>38</v>
      </c>
      <c r="H27" s="120">
        <f t="shared" si="0"/>
        <v>5653446232</v>
      </c>
      <c r="I27" s="33"/>
      <c r="J27" s="35">
        <v>5653446232</v>
      </c>
      <c r="K27" s="25"/>
      <c r="L27" s="26"/>
      <c r="M27" s="27">
        <v>45292</v>
      </c>
      <c r="N27" s="27">
        <v>45656</v>
      </c>
      <c r="O27" s="150"/>
      <c r="P27" s="150"/>
      <c r="Q27" s="153"/>
      <c r="X27" s="36"/>
      <c r="Z27" s="13"/>
      <c r="AA27" s="14"/>
      <c r="AB27" s="15"/>
    </row>
    <row r="28" spans="2:28" ht="27" customHeight="1" x14ac:dyDescent="0.2">
      <c r="B28" s="122"/>
      <c r="C28" s="152" t="s">
        <v>180</v>
      </c>
      <c r="D28" s="23" t="s">
        <v>37</v>
      </c>
      <c r="E28" s="149" t="s">
        <v>160</v>
      </c>
      <c r="F28" s="58">
        <v>1</v>
      </c>
      <c r="G28" s="23" t="s">
        <v>37</v>
      </c>
      <c r="H28" s="24">
        <f t="shared" si="0"/>
        <v>600000000</v>
      </c>
      <c r="I28" s="33">
        <v>500000000</v>
      </c>
      <c r="J28" s="32">
        <v>100000000</v>
      </c>
      <c r="K28" s="25"/>
      <c r="L28" s="26"/>
      <c r="M28" s="27">
        <v>45292</v>
      </c>
      <c r="N28" s="27">
        <v>45656</v>
      </c>
      <c r="O28" s="150">
        <f>+F29/F28</f>
        <v>1</v>
      </c>
      <c r="P28" s="150">
        <f>+H29/H28</f>
        <v>0.84466666666666668</v>
      </c>
      <c r="Q28" s="153">
        <f>+(O28*O28)/P28</f>
        <v>1.1838989739542225</v>
      </c>
      <c r="X28" s="36"/>
      <c r="Z28" s="13"/>
      <c r="AA28" s="14"/>
      <c r="AB28" s="15"/>
    </row>
    <row r="29" spans="2:28" ht="27" customHeight="1" x14ac:dyDescent="0.2">
      <c r="B29" s="128"/>
      <c r="C29" s="152"/>
      <c r="D29" s="23" t="s">
        <v>2</v>
      </c>
      <c r="E29" s="122"/>
      <c r="F29" s="58">
        <v>1</v>
      </c>
      <c r="G29" s="23" t="s">
        <v>38</v>
      </c>
      <c r="H29" s="24">
        <f t="shared" si="0"/>
        <v>506800000</v>
      </c>
      <c r="I29" s="31">
        <v>499800000</v>
      </c>
      <c r="J29" s="35">
        <v>7000000</v>
      </c>
      <c r="K29" s="25"/>
      <c r="L29" s="26"/>
      <c r="M29" s="27">
        <v>45292</v>
      </c>
      <c r="N29" s="27">
        <v>45656</v>
      </c>
      <c r="O29" s="150"/>
      <c r="P29" s="150"/>
      <c r="Q29" s="153"/>
      <c r="X29" s="36"/>
      <c r="Z29" s="13"/>
      <c r="AA29" s="14"/>
      <c r="AB29" s="15"/>
    </row>
    <row r="30" spans="2:28" ht="27" customHeight="1" x14ac:dyDescent="0.2">
      <c r="B30" s="151" t="s">
        <v>62</v>
      </c>
      <c r="C30" s="152" t="s">
        <v>104</v>
      </c>
      <c r="D30" s="23" t="s">
        <v>37</v>
      </c>
      <c r="E30" s="149" t="s">
        <v>103</v>
      </c>
      <c r="F30" s="58">
        <v>46</v>
      </c>
      <c r="G30" s="23" t="s">
        <v>37</v>
      </c>
      <c r="H30" s="24">
        <f t="shared" si="0"/>
        <v>540000000</v>
      </c>
      <c r="I30" s="33">
        <v>190000000</v>
      </c>
      <c r="J30" s="32">
        <v>350000000</v>
      </c>
      <c r="K30" s="25"/>
      <c r="L30" s="26"/>
      <c r="M30" s="27">
        <v>45292</v>
      </c>
      <c r="N30" s="27">
        <v>45656</v>
      </c>
      <c r="O30" s="150">
        <f>+F31/F30</f>
        <v>1</v>
      </c>
      <c r="P30" s="150">
        <f>+H31/H30</f>
        <v>0.72959374444444447</v>
      </c>
      <c r="Q30" s="153">
        <f>+(O30*O30)/P30</f>
        <v>1.3706257867677563</v>
      </c>
      <c r="X30" s="36"/>
      <c r="Z30" s="13"/>
      <c r="AA30" s="14"/>
      <c r="AB30" s="15"/>
    </row>
    <row r="31" spans="2:28" ht="27" customHeight="1" x14ac:dyDescent="0.2">
      <c r="B31" s="151"/>
      <c r="C31" s="152"/>
      <c r="D31" s="23" t="s">
        <v>2</v>
      </c>
      <c r="E31" s="122"/>
      <c r="F31" s="58">
        <v>46</v>
      </c>
      <c r="G31" s="23" t="s">
        <v>38</v>
      </c>
      <c r="H31" s="24">
        <f t="shared" si="0"/>
        <v>393980622</v>
      </c>
      <c r="I31" s="31">
        <v>188980622</v>
      </c>
      <c r="J31" s="62">
        <v>205000000</v>
      </c>
      <c r="K31" s="25"/>
      <c r="L31" s="26"/>
      <c r="M31" s="27">
        <v>45292</v>
      </c>
      <c r="N31" s="27">
        <v>45656</v>
      </c>
      <c r="O31" s="150"/>
      <c r="P31" s="150"/>
      <c r="Q31" s="153"/>
      <c r="X31" s="36"/>
      <c r="Z31" s="13"/>
      <c r="AA31" s="14"/>
      <c r="AB31" s="15"/>
    </row>
    <row r="32" spans="2:28" ht="27" customHeight="1" x14ac:dyDescent="0.2">
      <c r="B32" s="163" t="s">
        <v>179</v>
      </c>
      <c r="C32" s="165" t="s">
        <v>174</v>
      </c>
      <c r="D32" s="23" t="s">
        <v>37</v>
      </c>
      <c r="E32" s="149" t="s">
        <v>160</v>
      </c>
      <c r="F32" s="58">
        <v>1</v>
      </c>
      <c r="G32" s="23" t="s">
        <v>37</v>
      </c>
      <c r="H32" s="24">
        <f t="shared" ref="H32:H33" si="1">SUM(I32:L32)</f>
        <v>20000000</v>
      </c>
      <c r="I32" s="33"/>
      <c r="J32" s="32">
        <v>20000000</v>
      </c>
      <c r="K32" s="25"/>
      <c r="L32" s="26"/>
      <c r="M32" s="27">
        <v>45292</v>
      </c>
      <c r="N32" s="27">
        <v>45656</v>
      </c>
      <c r="O32" s="150">
        <f>+F33/F32</f>
        <v>1</v>
      </c>
      <c r="P32" s="150">
        <f>+H33/H32</f>
        <v>1</v>
      </c>
      <c r="Q32" s="153">
        <f>+(O32*O32)/P32</f>
        <v>1</v>
      </c>
      <c r="X32" s="36"/>
      <c r="Z32" s="13"/>
      <c r="AA32" s="14"/>
      <c r="AB32" s="15"/>
    </row>
    <row r="33" spans="2:28" ht="27" customHeight="1" x14ac:dyDescent="0.2">
      <c r="B33" s="164"/>
      <c r="C33" s="166"/>
      <c r="D33" s="23" t="s">
        <v>2</v>
      </c>
      <c r="E33" s="122"/>
      <c r="F33" s="58">
        <v>1</v>
      </c>
      <c r="G33" s="23" t="s">
        <v>38</v>
      </c>
      <c r="H33" s="24">
        <f t="shared" si="1"/>
        <v>20000000</v>
      </c>
      <c r="I33" s="31"/>
      <c r="J33" s="35">
        <v>20000000</v>
      </c>
      <c r="K33" s="25"/>
      <c r="L33" s="26"/>
      <c r="M33" s="27">
        <v>45292</v>
      </c>
      <c r="N33" s="27">
        <v>45656</v>
      </c>
      <c r="O33" s="150"/>
      <c r="P33" s="150"/>
      <c r="Q33" s="153"/>
      <c r="X33" s="36"/>
      <c r="Z33" s="13"/>
      <c r="AA33" s="14"/>
      <c r="AB33" s="15"/>
    </row>
    <row r="34" spans="2:28" ht="27" customHeight="1" x14ac:dyDescent="0.2">
      <c r="B34" s="151" t="s">
        <v>63</v>
      </c>
      <c r="C34" s="152" t="s">
        <v>172</v>
      </c>
      <c r="D34" s="23" t="s">
        <v>37</v>
      </c>
      <c r="E34" s="149" t="s">
        <v>173</v>
      </c>
      <c r="F34" s="58">
        <v>9</v>
      </c>
      <c r="G34" s="23" t="s">
        <v>37</v>
      </c>
      <c r="H34" s="24">
        <f t="shared" si="0"/>
        <v>150000000</v>
      </c>
      <c r="I34" s="33"/>
      <c r="J34" s="32">
        <v>150000000</v>
      </c>
      <c r="K34" s="25"/>
      <c r="L34" s="26"/>
      <c r="M34" s="27">
        <v>45292</v>
      </c>
      <c r="N34" s="27">
        <v>45656</v>
      </c>
      <c r="O34" s="150">
        <f>+F35/F34</f>
        <v>1</v>
      </c>
      <c r="P34" s="150">
        <f>+H35/H34</f>
        <v>0.99999983999999997</v>
      </c>
      <c r="Q34" s="153">
        <f>+(O34*O34)/P34</f>
        <v>1.0000001600000257</v>
      </c>
      <c r="X34" s="36"/>
      <c r="Z34" s="13"/>
      <c r="AA34" s="14"/>
      <c r="AB34" s="15"/>
    </row>
    <row r="35" spans="2:28" ht="27" customHeight="1" x14ac:dyDescent="0.2">
      <c r="B35" s="151"/>
      <c r="C35" s="152"/>
      <c r="D35" s="23" t="s">
        <v>2</v>
      </c>
      <c r="E35" s="122"/>
      <c r="F35" s="58">
        <v>9</v>
      </c>
      <c r="G35" s="23" t="s">
        <v>38</v>
      </c>
      <c r="H35" s="24">
        <f t="shared" si="0"/>
        <v>149999976</v>
      </c>
      <c r="I35" s="31"/>
      <c r="J35" s="35">
        <v>149999976</v>
      </c>
      <c r="K35" s="25"/>
      <c r="L35" s="26"/>
      <c r="M35" s="27">
        <v>45292</v>
      </c>
      <c r="N35" s="27">
        <v>45656</v>
      </c>
      <c r="O35" s="150"/>
      <c r="P35" s="150"/>
      <c r="Q35" s="153"/>
      <c r="X35" s="36"/>
      <c r="Z35" s="13"/>
      <c r="AA35" s="14"/>
      <c r="AB35" s="15"/>
    </row>
    <row r="36" spans="2:28" ht="27" customHeight="1" x14ac:dyDescent="0.2">
      <c r="B36" s="151" t="s">
        <v>64</v>
      </c>
      <c r="C36" s="152" t="s">
        <v>106</v>
      </c>
      <c r="D36" s="23" t="s">
        <v>37</v>
      </c>
      <c r="E36" s="149" t="s">
        <v>105</v>
      </c>
      <c r="F36" s="58">
        <v>1</v>
      </c>
      <c r="G36" s="23" t="s">
        <v>37</v>
      </c>
      <c r="H36" s="24">
        <f t="shared" si="0"/>
        <v>30000000</v>
      </c>
      <c r="I36" s="33"/>
      <c r="J36" s="32">
        <v>30000000</v>
      </c>
      <c r="K36" s="25"/>
      <c r="L36" s="26"/>
      <c r="M36" s="27">
        <v>45292</v>
      </c>
      <c r="N36" s="27">
        <v>45656</v>
      </c>
      <c r="O36" s="150">
        <f>+F37/F36</f>
        <v>1</v>
      </c>
      <c r="P36" s="150">
        <f>+H37/H36</f>
        <v>0.76666666666666672</v>
      </c>
      <c r="Q36" s="153">
        <f>+(O36*O36)/P36</f>
        <v>1.3043478260869565</v>
      </c>
      <c r="X36" s="36"/>
      <c r="Z36" s="13"/>
      <c r="AA36" s="14"/>
      <c r="AB36" s="15"/>
    </row>
    <row r="37" spans="2:28" ht="27" customHeight="1" x14ac:dyDescent="0.2">
      <c r="B37" s="151"/>
      <c r="C37" s="152"/>
      <c r="D37" s="23" t="s">
        <v>2</v>
      </c>
      <c r="E37" s="122"/>
      <c r="F37" s="58">
        <v>1</v>
      </c>
      <c r="G37" s="23" t="s">
        <v>38</v>
      </c>
      <c r="H37" s="24">
        <f t="shared" si="0"/>
        <v>23000000</v>
      </c>
      <c r="I37" s="31"/>
      <c r="J37" s="35">
        <v>23000000</v>
      </c>
      <c r="K37" s="25"/>
      <c r="L37" s="26"/>
      <c r="M37" s="27">
        <v>45292</v>
      </c>
      <c r="N37" s="27">
        <v>45656</v>
      </c>
      <c r="O37" s="150"/>
      <c r="P37" s="150"/>
      <c r="Q37" s="153"/>
      <c r="X37" s="36"/>
      <c r="Z37" s="13"/>
      <c r="AA37" s="14"/>
      <c r="AB37" s="15"/>
    </row>
    <row r="38" spans="2:28" ht="21" customHeight="1" x14ac:dyDescent="0.2">
      <c r="B38" s="151" t="s">
        <v>65</v>
      </c>
      <c r="C38" s="162" t="s">
        <v>177</v>
      </c>
      <c r="D38" s="23" t="s">
        <v>3</v>
      </c>
      <c r="E38" s="149" t="s">
        <v>178</v>
      </c>
      <c r="F38" s="61">
        <v>1</v>
      </c>
      <c r="G38" s="23" t="s">
        <v>3</v>
      </c>
      <c r="H38" s="24">
        <f t="shared" si="0"/>
        <v>696406719</v>
      </c>
      <c r="I38" s="25">
        <v>12400000</v>
      </c>
      <c r="J38" s="63">
        <v>684006719</v>
      </c>
      <c r="K38" s="25"/>
      <c r="L38" s="26"/>
      <c r="M38" s="27">
        <v>45292</v>
      </c>
      <c r="N38" s="27">
        <v>45656</v>
      </c>
      <c r="O38" s="150">
        <f>+F39/F38</f>
        <v>1</v>
      </c>
      <c r="P38" s="150">
        <f>+H39/H38</f>
        <v>0</v>
      </c>
      <c r="Q38" s="153" t="e">
        <f>+(O38*O38)/P38</f>
        <v>#DIV/0!</v>
      </c>
      <c r="X38" s="36"/>
    </row>
    <row r="39" spans="2:28" ht="19.5" customHeight="1" x14ac:dyDescent="0.2">
      <c r="B39" s="151"/>
      <c r="C39" s="162"/>
      <c r="D39" s="23" t="s">
        <v>2</v>
      </c>
      <c r="E39" s="128"/>
      <c r="F39" s="64">
        <v>1</v>
      </c>
      <c r="G39" s="23" t="s">
        <v>38</v>
      </c>
      <c r="H39" s="24">
        <f t="shared" si="0"/>
        <v>0</v>
      </c>
      <c r="I39" s="37"/>
      <c r="J39" s="26"/>
      <c r="K39" s="25"/>
      <c r="L39" s="26"/>
      <c r="M39" s="27">
        <v>45292</v>
      </c>
      <c r="N39" s="27">
        <v>45656</v>
      </c>
      <c r="O39" s="150"/>
      <c r="P39" s="150"/>
      <c r="Q39" s="153"/>
      <c r="AB39" s="15"/>
    </row>
    <row r="40" spans="2:28" ht="18" customHeight="1" x14ac:dyDescent="0.2">
      <c r="B40" s="151" t="s">
        <v>66</v>
      </c>
      <c r="C40" s="161" t="s">
        <v>175</v>
      </c>
      <c r="D40" s="23" t="s">
        <v>3</v>
      </c>
      <c r="E40" s="149" t="s">
        <v>176</v>
      </c>
      <c r="F40" s="65">
        <v>1</v>
      </c>
      <c r="G40" s="23" t="s">
        <v>3</v>
      </c>
      <c r="H40" s="24">
        <f t="shared" si="0"/>
        <v>500000000</v>
      </c>
      <c r="I40" s="26"/>
      <c r="J40" s="26">
        <v>500000000</v>
      </c>
      <c r="K40" s="25"/>
      <c r="L40" s="26"/>
      <c r="M40" s="27">
        <v>45292</v>
      </c>
      <c r="N40" s="27">
        <v>45656</v>
      </c>
      <c r="O40" s="150">
        <f>+F41/F40</f>
        <v>1</v>
      </c>
      <c r="P40" s="150">
        <f>+H41/H40</f>
        <v>1</v>
      </c>
      <c r="Q40" s="153">
        <f>+(O40*O40)/P40</f>
        <v>1</v>
      </c>
    </row>
    <row r="41" spans="2:28" ht="15" x14ac:dyDescent="0.2">
      <c r="B41" s="151"/>
      <c r="C41" s="152"/>
      <c r="D41" s="23" t="s">
        <v>2</v>
      </c>
      <c r="E41" s="128"/>
      <c r="F41" s="65">
        <v>1</v>
      </c>
      <c r="G41" s="23" t="s">
        <v>38</v>
      </c>
      <c r="H41" s="24">
        <f t="shared" si="0"/>
        <v>500000000</v>
      </c>
      <c r="I41" s="38"/>
      <c r="J41" s="35">
        <v>500000000</v>
      </c>
      <c r="K41" s="25"/>
      <c r="L41" s="26"/>
      <c r="M41" s="27">
        <v>45292</v>
      </c>
      <c r="N41" s="27">
        <v>45656</v>
      </c>
      <c r="O41" s="150"/>
      <c r="P41" s="150"/>
      <c r="Q41" s="153"/>
    </row>
    <row r="42" spans="2:28" ht="15" x14ac:dyDescent="0.2">
      <c r="B42" s="158"/>
      <c r="C42" s="159" t="s">
        <v>9</v>
      </c>
      <c r="D42" s="23" t="s">
        <v>3</v>
      </c>
      <c r="E42" s="149"/>
      <c r="F42" s="65"/>
      <c r="G42" s="23" t="s">
        <v>3</v>
      </c>
      <c r="H42" s="66">
        <f t="shared" si="0"/>
        <v>9788806719</v>
      </c>
      <c r="I42" s="39">
        <f>+I18+I20+I22+I24+I26+I28+I30+I32+I34+I36+I38+I40</f>
        <v>1742400000</v>
      </c>
      <c r="J42" s="39">
        <f t="shared" ref="J42:L43" si="2">+J18+J20+J22+J24+J26+J28+J30+J32+J34+J36+J38+J40</f>
        <v>8046406719</v>
      </c>
      <c r="K42" s="39">
        <f t="shared" si="2"/>
        <v>0</v>
      </c>
      <c r="L42" s="39">
        <f t="shared" si="2"/>
        <v>0</v>
      </c>
      <c r="M42" s="40"/>
      <c r="N42" s="67"/>
      <c r="O42" s="160"/>
      <c r="P42" s="160"/>
      <c r="Q42" s="158"/>
    </row>
    <row r="43" spans="2:28" ht="15" x14ac:dyDescent="0.2">
      <c r="B43" s="158"/>
      <c r="C43" s="159"/>
      <c r="D43" s="23" t="s">
        <v>2</v>
      </c>
      <c r="E43" s="128"/>
      <c r="F43" s="65"/>
      <c r="G43" s="23" t="s">
        <v>38</v>
      </c>
      <c r="H43" s="68">
        <f t="shared" si="0"/>
        <v>8751226830</v>
      </c>
      <c r="I43" s="39">
        <f>+I19+I21+I23+I25+I27+I29+I31+I33+I35+I37+I39+I41</f>
        <v>1714780622</v>
      </c>
      <c r="J43" s="39">
        <f t="shared" si="2"/>
        <v>7036446208</v>
      </c>
      <c r="K43" s="39">
        <f t="shared" si="2"/>
        <v>0</v>
      </c>
      <c r="L43" s="39">
        <f t="shared" si="2"/>
        <v>0</v>
      </c>
      <c r="M43" s="40"/>
      <c r="N43" s="67"/>
      <c r="O43" s="160"/>
      <c r="P43" s="160"/>
      <c r="Q43" s="158"/>
    </row>
    <row r="44" spans="2:28" x14ac:dyDescent="0.2">
      <c r="D44" s="41"/>
      <c r="H44" s="42"/>
      <c r="I44" s="69"/>
      <c r="J44" s="70"/>
      <c r="K44" s="13"/>
      <c r="L44" s="13"/>
      <c r="M44" s="71"/>
      <c r="N44" s="71"/>
      <c r="O44" s="43"/>
      <c r="P44" s="72"/>
      <c r="Q44" s="73"/>
      <c r="R44" s="72"/>
    </row>
    <row r="45" spans="2:28" ht="15" x14ac:dyDescent="0.2">
      <c r="B45" s="154" t="s">
        <v>39</v>
      </c>
      <c r="C45" s="154"/>
      <c r="D45" s="155" t="s">
        <v>8</v>
      </c>
      <c r="E45" s="155"/>
      <c r="F45" s="155"/>
      <c r="G45" s="155"/>
      <c r="H45" s="155"/>
      <c r="I45" s="155"/>
      <c r="J45" s="74" t="s">
        <v>40</v>
      </c>
      <c r="K45" s="155" t="s">
        <v>41</v>
      </c>
      <c r="L45" s="155"/>
      <c r="M45" s="156" t="s">
        <v>7</v>
      </c>
      <c r="N45" s="157"/>
      <c r="O45" s="157"/>
      <c r="P45" s="157"/>
      <c r="Q45" s="157"/>
    </row>
    <row r="46" spans="2:28" ht="26.25" customHeight="1" x14ac:dyDescent="0.2">
      <c r="B46" s="142" t="s">
        <v>68</v>
      </c>
      <c r="C46" s="144"/>
      <c r="D46" s="142" t="s">
        <v>134</v>
      </c>
      <c r="E46" s="143"/>
      <c r="F46" s="143"/>
      <c r="G46" s="143"/>
      <c r="H46" s="143"/>
      <c r="I46" s="144"/>
      <c r="J46" s="148" t="s">
        <v>76</v>
      </c>
      <c r="K46" s="44" t="s">
        <v>3</v>
      </c>
      <c r="L46" s="75">
        <v>51</v>
      </c>
      <c r="M46" s="131" t="s">
        <v>79</v>
      </c>
      <c r="N46" s="135"/>
      <c r="O46" s="135"/>
      <c r="P46" s="135"/>
      <c r="Q46" s="132"/>
    </row>
    <row r="47" spans="2:28" ht="18" customHeight="1" x14ac:dyDescent="0.2">
      <c r="B47" s="145"/>
      <c r="C47" s="147"/>
      <c r="D47" s="145"/>
      <c r="E47" s="146"/>
      <c r="F47" s="146"/>
      <c r="G47" s="146"/>
      <c r="H47" s="146"/>
      <c r="I47" s="147"/>
      <c r="J47" s="148"/>
      <c r="K47" s="44" t="s">
        <v>2</v>
      </c>
      <c r="L47" s="76"/>
      <c r="M47" s="138"/>
      <c r="N47" s="139"/>
      <c r="O47" s="139"/>
      <c r="P47" s="139"/>
      <c r="Q47" s="140"/>
    </row>
    <row r="48" spans="2:28" ht="18" customHeight="1" x14ac:dyDescent="0.2">
      <c r="B48" s="131" t="s">
        <v>69</v>
      </c>
      <c r="C48" s="132"/>
      <c r="D48" s="131" t="s">
        <v>135</v>
      </c>
      <c r="E48" s="135"/>
      <c r="F48" s="135"/>
      <c r="G48" s="135"/>
      <c r="H48" s="135"/>
      <c r="I48" s="132"/>
      <c r="J48" s="148" t="s">
        <v>76</v>
      </c>
      <c r="K48" s="44" t="s">
        <v>3</v>
      </c>
      <c r="L48" s="76">
        <v>51</v>
      </c>
      <c r="M48" s="138"/>
      <c r="N48" s="139"/>
      <c r="O48" s="139"/>
      <c r="P48" s="139"/>
      <c r="Q48" s="140"/>
    </row>
    <row r="49" spans="2:17" ht="18" customHeight="1" x14ac:dyDescent="0.2">
      <c r="B49" s="133"/>
      <c r="C49" s="134"/>
      <c r="D49" s="133"/>
      <c r="E49" s="136"/>
      <c r="F49" s="136"/>
      <c r="G49" s="136"/>
      <c r="H49" s="136"/>
      <c r="I49" s="134"/>
      <c r="J49" s="148"/>
      <c r="K49" s="44" t="s">
        <v>2</v>
      </c>
      <c r="L49" s="76"/>
      <c r="M49" s="133"/>
      <c r="N49" s="136"/>
      <c r="O49" s="136"/>
      <c r="P49" s="136"/>
      <c r="Q49" s="134"/>
    </row>
    <row r="50" spans="2:17" ht="18" customHeight="1" x14ac:dyDescent="0.2">
      <c r="B50" s="131" t="s">
        <v>70</v>
      </c>
      <c r="C50" s="132"/>
      <c r="D50" s="131" t="s">
        <v>136</v>
      </c>
      <c r="E50" s="135"/>
      <c r="F50" s="135"/>
      <c r="G50" s="135"/>
      <c r="H50" s="135"/>
      <c r="I50" s="132"/>
      <c r="J50" s="137" t="s">
        <v>77</v>
      </c>
      <c r="K50" s="44" t="s">
        <v>3</v>
      </c>
      <c r="L50" s="77">
        <v>1.26</v>
      </c>
      <c r="M50" s="130" t="s">
        <v>4</v>
      </c>
      <c r="N50" s="130"/>
      <c r="O50" s="130"/>
      <c r="P50" s="130"/>
      <c r="Q50" s="130"/>
    </row>
    <row r="51" spans="2:17" ht="18" customHeight="1" x14ac:dyDescent="0.2">
      <c r="B51" s="133"/>
      <c r="C51" s="134"/>
      <c r="D51" s="133"/>
      <c r="E51" s="136"/>
      <c r="F51" s="136"/>
      <c r="G51" s="136"/>
      <c r="H51" s="136"/>
      <c r="I51" s="134"/>
      <c r="J51" s="137"/>
      <c r="K51" s="44" t="s">
        <v>2</v>
      </c>
      <c r="L51" s="76"/>
      <c r="M51" s="130"/>
      <c r="N51" s="130"/>
      <c r="O51" s="130"/>
      <c r="P51" s="130"/>
      <c r="Q51" s="130"/>
    </row>
    <row r="52" spans="2:17" ht="18" customHeight="1" x14ac:dyDescent="0.2">
      <c r="B52" s="131" t="s">
        <v>71</v>
      </c>
      <c r="C52" s="132"/>
      <c r="D52" s="131" t="s">
        <v>137</v>
      </c>
      <c r="E52" s="135"/>
      <c r="F52" s="135"/>
      <c r="G52" s="135"/>
      <c r="H52" s="135"/>
      <c r="I52" s="132"/>
      <c r="J52" s="137" t="s">
        <v>78</v>
      </c>
      <c r="K52" s="44" t="s">
        <v>3</v>
      </c>
      <c r="L52" s="75">
        <v>4</v>
      </c>
      <c r="M52" s="130"/>
      <c r="N52" s="130"/>
      <c r="O52" s="130"/>
      <c r="P52" s="130"/>
      <c r="Q52" s="130"/>
    </row>
    <row r="53" spans="2:17" ht="18" customHeight="1" x14ac:dyDescent="0.2">
      <c r="B53" s="133"/>
      <c r="C53" s="134"/>
      <c r="D53" s="133"/>
      <c r="E53" s="136"/>
      <c r="F53" s="136"/>
      <c r="G53" s="136"/>
      <c r="H53" s="136"/>
      <c r="I53" s="134"/>
      <c r="J53" s="137"/>
      <c r="K53" s="44" t="s">
        <v>2</v>
      </c>
      <c r="L53" s="76"/>
      <c r="M53" s="130"/>
      <c r="N53" s="130"/>
      <c r="O53" s="130"/>
      <c r="P53" s="130"/>
      <c r="Q53" s="130"/>
    </row>
    <row r="54" spans="2:17" ht="18" customHeight="1" x14ac:dyDescent="0.2">
      <c r="B54" s="131" t="s">
        <v>72</v>
      </c>
      <c r="C54" s="132"/>
      <c r="D54" s="131" t="s">
        <v>138</v>
      </c>
      <c r="E54" s="135"/>
      <c r="F54" s="135"/>
      <c r="G54" s="135"/>
      <c r="H54" s="135"/>
      <c r="I54" s="132"/>
      <c r="J54" s="137" t="s">
        <v>77</v>
      </c>
      <c r="K54" s="44" t="s">
        <v>3</v>
      </c>
      <c r="L54" s="77">
        <v>0.84</v>
      </c>
      <c r="M54" s="141" t="s">
        <v>67</v>
      </c>
      <c r="N54" s="141"/>
      <c r="O54" s="141"/>
      <c r="P54" s="141"/>
      <c r="Q54" s="141"/>
    </row>
    <row r="55" spans="2:17" ht="18" customHeight="1" x14ac:dyDescent="0.2">
      <c r="B55" s="133"/>
      <c r="C55" s="134"/>
      <c r="D55" s="133"/>
      <c r="E55" s="136"/>
      <c r="F55" s="136"/>
      <c r="G55" s="136"/>
      <c r="H55" s="136"/>
      <c r="I55" s="134"/>
      <c r="J55" s="137"/>
      <c r="K55" s="44" t="s">
        <v>2</v>
      </c>
      <c r="L55" s="76"/>
      <c r="M55" s="141" t="s">
        <v>80</v>
      </c>
      <c r="N55" s="141"/>
      <c r="O55" s="141"/>
      <c r="P55" s="141"/>
      <c r="Q55" s="141"/>
    </row>
    <row r="56" spans="2:17" ht="18" customHeight="1" x14ac:dyDescent="0.2">
      <c r="B56" s="131" t="s">
        <v>73</v>
      </c>
      <c r="C56" s="132"/>
      <c r="D56" s="131" t="s">
        <v>139</v>
      </c>
      <c r="E56" s="135"/>
      <c r="F56" s="135"/>
      <c r="G56" s="135"/>
      <c r="H56" s="135"/>
      <c r="I56" s="132"/>
      <c r="J56" s="137" t="s">
        <v>77</v>
      </c>
      <c r="K56" s="44" t="s">
        <v>3</v>
      </c>
      <c r="L56" s="77">
        <v>1.08</v>
      </c>
      <c r="M56" s="141"/>
      <c r="N56" s="141"/>
      <c r="O56" s="141"/>
      <c r="P56" s="141"/>
      <c r="Q56" s="141"/>
    </row>
    <row r="57" spans="2:17" ht="18" customHeight="1" x14ac:dyDescent="0.2">
      <c r="B57" s="133"/>
      <c r="C57" s="134"/>
      <c r="D57" s="133"/>
      <c r="E57" s="136"/>
      <c r="F57" s="136"/>
      <c r="G57" s="136"/>
      <c r="H57" s="136"/>
      <c r="I57" s="134"/>
      <c r="J57" s="137"/>
      <c r="K57" s="44" t="s">
        <v>2</v>
      </c>
      <c r="L57" s="76"/>
      <c r="M57" s="141"/>
      <c r="N57" s="141"/>
      <c r="O57" s="141"/>
      <c r="P57" s="141"/>
      <c r="Q57" s="141"/>
    </row>
    <row r="58" spans="2:17" ht="18.75" customHeight="1" x14ac:dyDescent="0.2">
      <c r="B58" s="131" t="s">
        <v>74</v>
      </c>
      <c r="C58" s="132"/>
      <c r="D58" s="131" t="s">
        <v>140</v>
      </c>
      <c r="E58" s="135"/>
      <c r="F58" s="135"/>
      <c r="G58" s="135"/>
      <c r="H58" s="135"/>
      <c r="I58" s="132"/>
      <c r="J58" s="137" t="s">
        <v>77</v>
      </c>
      <c r="K58" s="44" t="s">
        <v>3</v>
      </c>
      <c r="L58" s="77">
        <v>0.1</v>
      </c>
      <c r="M58" s="141"/>
      <c r="N58" s="141"/>
      <c r="O58" s="141"/>
      <c r="P58" s="141"/>
      <c r="Q58" s="141"/>
    </row>
    <row r="59" spans="2:17" ht="14.25" customHeight="1" x14ac:dyDescent="0.2">
      <c r="B59" s="133"/>
      <c r="C59" s="134"/>
      <c r="D59" s="133"/>
      <c r="E59" s="136"/>
      <c r="F59" s="136"/>
      <c r="G59" s="136"/>
      <c r="H59" s="136"/>
      <c r="I59" s="134"/>
      <c r="J59" s="137"/>
      <c r="K59" s="44" t="s">
        <v>2</v>
      </c>
      <c r="L59" s="76"/>
      <c r="M59" s="141"/>
      <c r="N59" s="141"/>
      <c r="O59" s="141"/>
      <c r="P59" s="141"/>
      <c r="Q59" s="141"/>
    </row>
    <row r="60" spans="2:17" ht="15" x14ac:dyDescent="0.2">
      <c r="B60" s="131" t="s">
        <v>75</v>
      </c>
      <c r="C60" s="132"/>
      <c r="D60" s="131" t="s">
        <v>141</v>
      </c>
      <c r="E60" s="135"/>
      <c r="F60" s="135"/>
      <c r="G60" s="135"/>
      <c r="H60" s="135"/>
      <c r="I60" s="132"/>
      <c r="J60" s="137" t="s">
        <v>76</v>
      </c>
      <c r="K60" s="44" t="s">
        <v>3</v>
      </c>
      <c r="L60" s="75">
        <v>53</v>
      </c>
      <c r="M60" s="130" t="s">
        <v>0</v>
      </c>
      <c r="N60" s="130"/>
      <c r="O60" s="130"/>
      <c r="P60" s="130"/>
      <c r="Q60" s="130"/>
    </row>
    <row r="61" spans="2:17" ht="15" x14ac:dyDescent="0.2">
      <c r="B61" s="133"/>
      <c r="C61" s="134"/>
      <c r="D61" s="133"/>
      <c r="E61" s="136"/>
      <c r="F61" s="136"/>
      <c r="G61" s="136"/>
      <c r="H61" s="136"/>
      <c r="I61" s="134"/>
      <c r="J61" s="137"/>
      <c r="K61" s="44" t="s">
        <v>2</v>
      </c>
      <c r="L61" s="76"/>
      <c r="M61" s="130"/>
      <c r="N61" s="130"/>
      <c r="O61" s="130"/>
      <c r="P61" s="130"/>
      <c r="Q61" s="130"/>
    </row>
    <row r="62" spans="2:17" ht="15" customHeight="1" x14ac:dyDescent="0.2">
      <c r="B62" s="142" t="s">
        <v>1</v>
      </c>
      <c r="C62" s="143"/>
      <c r="D62" s="143"/>
      <c r="E62" s="143"/>
      <c r="F62" s="143"/>
      <c r="G62" s="143"/>
      <c r="H62" s="143"/>
      <c r="I62" s="143"/>
      <c r="J62" s="143"/>
      <c r="K62" s="143"/>
      <c r="L62" s="144"/>
      <c r="M62" s="130"/>
      <c r="N62" s="130"/>
      <c r="O62" s="130"/>
      <c r="P62" s="130"/>
      <c r="Q62" s="130"/>
    </row>
    <row r="63" spans="2:17" ht="29.25" customHeight="1" x14ac:dyDescent="0.2">
      <c r="B63" s="145"/>
      <c r="C63" s="146"/>
      <c r="D63" s="146"/>
      <c r="E63" s="146"/>
      <c r="F63" s="146"/>
      <c r="G63" s="146"/>
      <c r="H63" s="146"/>
      <c r="I63" s="146"/>
      <c r="J63" s="146"/>
      <c r="K63" s="146"/>
      <c r="L63" s="147"/>
      <c r="M63" s="130"/>
      <c r="N63" s="130"/>
      <c r="O63" s="130"/>
      <c r="P63" s="130"/>
      <c r="Q63" s="130"/>
    </row>
    <row r="64" spans="2:17" x14ac:dyDescent="0.2">
      <c r="M64" s="78"/>
      <c r="N64" s="78"/>
    </row>
    <row r="65" spans="18:53" x14ac:dyDescent="0.2">
      <c r="R65" s="79"/>
      <c r="S65" s="79"/>
      <c r="T65" s="79"/>
      <c r="U65" s="79"/>
      <c r="V65" s="79"/>
      <c r="W65" s="79"/>
      <c r="X65" s="79"/>
      <c r="Y65" s="79"/>
      <c r="Z65" s="79"/>
      <c r="AA65" s="79"/>
      <c r="AB65" s="79"/>
      <c r="AC65" s="79"/>
      <c r="AD65" s="79"/>
      <c r="AE65" s="79"/>
      <c r="AF65" s="79"/>
      <c r="AG65" s="79"/>
      <c r="AH65" s="79"/>
      <c r="AI65" s="79"/>
      <c r="AJ65" s="79"/>
      <c r="AK65" s="79"/>
      <c r="AL65" s="79"/>
      <c r="AM65" s="79"/>
      <c r="AN65" s="79"/>
      <c r="AO65" s="79"/>
      <c r="AP65" s="79"/>
      <c r="AQ65" s="79"/>
      <c r="AR65" s="79"/>
      <c r="AS65" s="79"/>
      <c r="AT65" s="79"/>
      <c r="AU65" s="79"/>
      <c r="AV65" s="79"/>
      <c r="AW65" s="79"/>
      <c r="AX65" s="79"/>
      <c r="AY65" s="79"/>
      <c r="AZ65" s="79"/>
      <c r="BA65" s="79"/>
    </row>
    <row r="66" spans="18:53" x14ac:dyDescent="0.2">
      <c r="R66" s="79"/>
      <c r="S66" s="79"/>
      <c r="T66" s="79"/>
      <c r="U66" s="79"/>
      <c r="V66" s="79"/>
      <c r="W66" s="79"/>
      <c r="X66" s="79"/>
      <c r="Y66" s="79"/>
      <c r="Z66" s="79"/>
      <c r="AA66" s="79"/>
      <c r="AB66" s="79"/>
      <c r="AC66" s="79"/>
      <c r="AD66" s="79"/>
      <c r="AE66" s="79"/>
      <c r="AF66" s="79"/>
      <c r="AG66" s="79"/>
      <c r="AH66" s="79"/>
      <c r="AI66" s="79"/>
      <c r="AJ66" s="79"/>
      <c r="AK66" s="79"/>
      <c r="AL66" s="79"/>
      <c r="AM66" s="79"/>
      <c r="AN66" s="79"/>
      <c r="AO66" s="79"/>
      <c r="AP66" s="79"/>
      <c r="AQ66" s="79"/>
      <c r="AR66" s="79"/>
      <c r="AS66" s="79"/>
      <c r="AT66" s="79"/>
      <c r="AU66" s="79"/>
      <c r="AV66" s="79"/>
      <c r="AW66" s="79"/>
      <c r="AX66" s="79"/>
      <c r="AY66" s="79"/>
      <c r="AZ66" s="79"/>
      <c r="BA66" s="79"/>
    </row>
    <row r="67" spans="18:53" x14ac:dyDescent="0.2">
      <c r="R67" s="79"/>
      <c r="S67" s="79"/>
      <c r="T67" s="79"/>
      <c r="U67" s="79"/>
      <c r="V67" s="79"/>
      <c r="W67" s="79"/>
      <c r="X67" s="79"/>
      <c r="Y67" s="79"/>
      <c r="Z67" s="79"/>
      <c r="AA67" s="79"/>
      <c r="AB67" s="79"/>
      <c r="AC67" s="79"/>
      <c r="AD67" s="79"/>
      <c r="AE67" s="79"/>
      <c r="AF67" s="79"/>
      <c r="AG67" s="79"/>
      <c r="AH67" s="79"/>
      <c r="AI67" s="79"/>
      <c r="AJ67" s="79"/>
      <c r="AK67" s="79"/>
      <c r="AL67" s="79"/>
      <c r="AM67" s="79"/>
      <c r="AN67" s="79"/>
      <c r="AO67" s="79"/>
      <c r="AP67" s="79"/>
      <c r="AQ67" s="79"/>
      <c r="AR67" s="79"/>
      <c r="AS67" s="79"/>
      <c r="AT67" s="79"/>
      <c r="AU67" s="79"/>
      <c r="AV67" s="79"/>
      <c r="AW67" s="79"/>
      <c r="AX67" s="79"/>
      <c r="AY67" s="79"/>
      <c r="AZ67" s="79"/>
      <c r="BA67" s="79"/>
    </row>
    <row r="68" spans="18:53" x14ac:dyDescent="0.2">
      <c r="R68" s="79"/>
      <c r="S68" s="79"/>
      <c r="T68" s="79"/>
      <c r="U68" s="79"/>
      <c r="V68" s="79"/>
      <c r="W68" s="79"/>
      <c r="X68" s="79"/>
      <c r="Y68" s="79"/>
      <c r="Z68" s="79"/>
      <c r="AA68" s="79"/>
      <c r="AB68" s="79"/>
      <c r="AC68" s="79"/>
      <c r="AD68" s="79"/>
      <c r="AE68" s="79"/>
      <c r="AF68" s="79"/>
      <c r="AG68" s="79"/>
      <c r="AH68" s="79"/>
      <c r="AI68" s="79"/>
      <c r="AJ68" s="79"/>
      <c r="AK68" s="79"/>
      <c r="AL68" s="79"/>
      <c r="AM68" s="79"/>
      <c r="AN68" s="79"/>
      <c r="AO68" s="79"/>
      <c r="AP68" s="79"/>
      <c r="AQ68" s="79"/>
      <c r="AR68" s="79"/>
      <c r="AS68" s="79"/>
      <c r="AT68" s="79"/>
      <c r="AU68" s="79"/>
      <c r="AV68" s="79"/>
      <c r="AW68" s="79"/>
      <c r="AX68" s="79"/>
      <c r="AY68" s="79"/>
      <c r="AZ68" s="79"/>
      <c r="BA68" s="79"/>
    </row>
    <row r="69" spans="18:53" x14ac:dyDescent="0.2">
      <c r="R69" s="79"/>
      <c r="S69" s="79"/>
      <c r="T69" s="79"/>
      <c r="U69" s="79"/>
      <c r="V69" s="79"/>
      <c r="W69" s="79"/>
      <c r="X69" s="79"/>
      <c r="Y69" s="79"/>
      <c r="Z69" s="79"/>
      <c r="AA69" s="79"/>
      <c r="AB69" s="79"/>
      <c r="AC69" s="79"/>
      <c r="AD69" s="79"/>
      <c r="AE69" s="79"/>
      <c r="AF69" s="79"/>
      <c r="AG69" s="79"/>
      <c r="AH69" s="79"/>
      <c r="AI69" s="79"/>
      <c r="AJ69" s="79"/>
      <c r="AK69" s="79"/>
      <c r="AL69" s="79"/>
      <c r="AM69" s="79"/>
      <c r="AN69" s="79"/>
      <c r="AO69" s="79"/>
      <c r="AP69" s="79"/>
      <c r="AQ69" s="79"/>
      <c r="AR69" s="79"/>
      <c r="AS69" s="79"/>
      <c r="AT69" s="79"/>
      <c r="AU69" s="79"/>
      <c r="AV69" s="79"/>
      <c r="AW69" s="79"/>
      <c r="AX69" s="79"/>
      <c r="AY69" s="79"/>
      <c r="AZ69" s="79"/>
      <c r="BA69" s="79"/>
    </row>
    <row r="70" spans="18:53" x14ac:dyDescent="0.2">
      <c r="R70" s="79"/>
      <c r="S70" s="79"/>
      <c r="T70" s="79"/>
      <c r="U70" s="79"/>
      <c r="V70" s="79"/>
      <c r="W70" s="79"/>
      <c r="X70" s="79"/>
      <c r="Y70" s="79"/>
      <c r="Z70" s="79"/>
      <c r="AA70" s="79"/>
      <c r="AB70" s="79"/>
      <c r="AC70" s="79"/>
      <c r="AD70" s="79"/>
      <c r="AE70" s="79"/>
      <c r="AF70" s="79"/>
      <c r="AG70" s="79"/>
      <c r="AH70" s="79"/>
      <c r="AI70" s="79"/>
      <c r="AJ70" s="79"/>
      <c r="AK70" s="79"/>
      <c r="AL70" s="79"/>
      <c r="AM70" s="79"/>
      <c r="AN70" s="79"/>
      <c r="AO70" s="79"/>
      <c r="AP70" s="79"/>
      <c r="AQ70" s="79"/>
      <c r="AR70" s="79"/>
      <c r="AS70" s="79"/>
      <c r="AT70" s="79"/>
      <c r="AU70" s="79"/>
      <c r="AV70" s="79"/>
      <c r="AW70" s="79"/>
      <c r="AX70" s="79"/>
      <c r="AY70" s="79"/>
      <c r="AZ70" s="79"/>
      <c r="BA70" s="79"/>
    </row>
    <row r="71" spans="18:53" x14ac:dyDescent="0.2">
      <c r="R71" s="79"/>
      <c r="S71" s="79"/>
      <c r="T71" s="79"/>
      <c r="U71" s="79"/>
      <c r="V71" s="79"/>
      <c r="W71" s="79"/>
      <c r="X71" s="79"/>
      <c r="Y71" s="79"/>
      <c r="Z71" s="79"/>
      <c r="AA71" s="79"/>
      <c r="AB71" s="79"/>
      <c r="AC71" s="79"/>
      <c r="AD71" s="79"/>
      <c r="AE71" s="79"/>
      <c r="AF71" s="79"/>
      <c r="AG71" s="79"/>
      <c r="AH71" s="79"/>
      <c r="AI71" s="79"/>
      <c r="AJ71" s="79"/>
      <c r="AK71" s="79"/>
      <c r="AL71" s="79"/>
      <c r="AM71" s="79"/>
      <c r="AN71" s="79"/>
      <c r="AO71" s="79"/>
      <c r="AP71" s="79"/>
      <c r="AQ71" s="79"/>
      <c r="AR71" s="79"/>
      <c r="AS71" s="79"/>
      <c r="AT71" s="79"/>
      <c r="AU71" s="79"/>
      <c r="AV71" s="79"/>
      <c r="AW71" s="79"/>
      <c r="AX71" s="79"/>
      <c r="AY71" s="79"/>
      <c r="AZ71" s="79"/>
      <c r="BA71" s="79"/>
    </row>
    <row r="72" spans="18:53" x14ac:dyDescent="0.2">
      <c r="R72" s="79"/>
      <c r="S72" s="79"/>
      <c r="T72" s="79"/>
      <c r="U72" s="79"/>
      <c r="V72" s="79"/>
      <c r="W72" s="79"/>
      <c r="X72" s="79"/>
      <c r="Y72" s="79"/>
      <c r="Z72" s="79"/>
      <c r="AA72" s="79"/>
      <c r="AB72" s="79"/>
      <c r="AC72" s="79"/>
      <c r="AD72" s="79"/>
      <c r="AE72" s="79"/>
      <c r="AF72" s="79"/>
      <c r="AG72" s="79"/>
      <c r="AH72" s="79"/>
      <c r="AI72" s="79"/>
      <c r="AJ72" s="79"/>
      <c r="AK72" s="79"/>
      <c r="AL72" s="79"/>
      <c r="AM72" s="79"/>
      <c r="AN72" s="79"/>
      <c r="AO72" s="79"/>
      <c r="AP72" s="79"/>
      <c r="AQ72" s="79"/>
      <c r="AR72" s="79"/>
      <c r="AS72" s="79"/>
      <c r="AT72" s="79"/>
      <c r="AU72" s="79"/>
      <c r="AV72" s="79"/>
      <c r="AW72" s="79"/>
      <c r="AX72" s="79"/>
      <c r="AY72" s="79"/>
      <c r="AZ72" s="79"/>
      <c r="BA72" s="79"/>
    </row>
    <row r="73" spans="18:53" x14ac:dyDescent="0.2">
      <c r="R73" s="79"/>
      <c r="S73" s="79"/>
      <c r="T73" s="79"/>
      <c r="U73" s="79"/>
      <c r="V73" s="79"/>
      <c r="W73" s="79"/>
      <c r="X73" s="79"/>
      <c r="Y73" s="79"/>
      <c r="Z73" s="79"/>
      <c r="AA73" s="79"/>
      <c r="AB73" s="79"/>
      <c r="AC73" s="79"/>
      <c r="AD73" s="79"/>
      <c r="AE73" s="79"/>
      <c r="AF73" s="79"/>
      <c r="AG73" s="79"/>
      <c r="AH73" s="79"/>
      <c r="AI73" s="79"/>
      <c r="AJ73" s="79"/>
      <c r="AK73" s="79"/>
      <c r="AL73" s="79"/>
      <c r="AM73" s="79"/>
      <c r="AN73" s="79"/>
      <c r="AO73" s="79"/>
      <c r="AP73" s="79"/>
      <c r="AQ73" s="79"/>
      <c r="AR73" s="79"/>
      <c r="AS73" s="79"/>
      <c r="AT73" s="79"/>
      <c r="AU73" s="79"/>
      <c r="AV73" s="79"/>
      <c r="AW73" s="79"/>
      <c r="AX73" s="79"/>
      <c r="AY73" s="79"/>
      <c r="AZ73" s="79"/>
      <c r="BA73" s="79"/>
    </row>
    <row r="74" spans="18:53" x14ac:dyDescent="0.2">
      <c r="R74" s="79"/>
      <c r="S74" s="79"/>
      <c r="T74" s="79"/>
      <c r="U74" s="79"/>
      <c r="V74" s="79"/>
      <c r="W74" s="79"/>
      <c r="X74" s="79"/>
      <c r="Y74" s="79"/>
      <c r="Z74" s="79"/>
      <c r="AA74" s="79"/>
      <c r="AB74" s="79"/>
      <c r="AC74" s="79"/>
      <c r="AD74" s="79"/>
      <c r="AE74" s="79"/>
      <c r="AF74" s="79"/>
      <c r="AG74" s="79"/>
      <c r="AH74" s="79"/>
      <c r="AI74" s="79"/>
      <c r="AJ74" s="79"/>
      <c r="AK74" s="79"/>
      <c r="AL74" s="79"/>
      <c r="AM74" s="79"/>
      <c r="AN74" s="79"/>
      <c r="AO74" s="79"/>
      <c r="AP74" s="79"/>
      <c r="AQ74" s="79"/>
      <c r="AR74" s="79"/>
      <c r="AS74" s="79"/>
      <c r="AT74" s="79"/>
      <c r="AU74" s="79"/>
      <c r="AV74" s="79"/>
      <c r="AW74" s="79"/>
      <c r="AX74" s="79"/>
      <c r="AY74" s="79"/>
      <c r="AZ74" s="79"/>
      <c r="BA74" s="79"/>
    </row>
    <row r="75" spans="18:53" x14ac:dyDescent="0.2">
      <c r="R75" s="79"/>
      <c r="S75" s="79"/>
      <c r="T75" s="79"/>
      <c r="U75" s="79"/>
      <c r="V75" s="79"/>
      <c r="W75" s="79"/>
      <c r="X75" s="79"/>
      <c r="Y75" s="79"/>
      <c r="Z75" s="79"/>
      <c r="AA75" s="79"/>
      <c r="AB75" s="79"/>
      <c r="AC75" s="79"/>
      <c r="AD75" s="79"/>
      <c r="AE75" s="79"/>
      <c r="AF75" s="79"/>
      <c r="AG75" s="79"/>
      <c r="AH75" s="79"/>
      <c r="AI75" s="79"/>
      <c r="AJ75" s="79"/>
      <c r="AK75" s="79"/>
      <c r="AL75" s="79"/>
      <c r="AM75" s="79"/>
      <c r="AN75" s="79"/>
      <c r="AO75" s="79"/>
      <c r="AP75" s="79"/>
      <c r="AQ75" s="79"/>
      <c r="AR75" s="79"/>
      <c r="AS75" s="79"/>
      <c r="AT75" s="79"/>
      <c r="AU75" s="79"/>
      <c r="AV75" s="79"/>
      <c r="AW75" s="79"/>
      <c r="AX75" s="79"/>
      <c r="AY75" s="79"/>
      <c r="AZ75" s="79"/>
      <c r="BA75" s="79"/>
    </row>
    <row r="76" spans="18:53" x14ac:dyDescent="0.2">
      <c r="R76" s="79"/>
      <c r="S76" s="79"/>
      <c r="T76" s="79"/>
      <c r="U76" s="79"/>
      <c r="V76" s="79"/>
      <c r="W76" s="79"/>
      <c r="X76" s="79"/>
      <c r="Y76" s="79"/>
      <c r="Z76" s="79"/>
      <c r="AA76" s="79"/>
      <c r="AB76" s="79"/>
      <c r="AC76" s="79"/>
      <c r="AD76" s="79"/>
      <c r="AE76" s="79"/>
      <c r="AF76" s="79"/>
      <c r="AG76" s="79"/>
      <c r="AH76" s="79"/>
      <c r="AI76" s="79"/>
      <c r="AJ76" s="79"/>
      <c r="AK76" s="79"/>
      <c r="AL76" s="79"/>
      <c r="AM76" s="79"/>
      <c r="AN76" s="79"/>
      <c r="AO76" s="79"/>
      <c r="AP76" s="79"/>
      <c r="AQ76" s="79"/>
      <c r="AR76" s="79"/>
      <c r="AS76" s="79"/>
      <c r="AT76" s="79"/>
      <c r="AU76" s="79"/>
      <c r="AV76" s="79"/>
      <c r="AW76" s="79"/>
      <c r="AX76" s="79"/>
      <c r="AY76" s="79"/>
      <c r="AZ76" s="79"/>
      <c r="BA76" s="79"/>
    </row>
    <row r="77" spans="18:53" x14ac:dyDescent="0.2">
      <c r="R77" s="79"/>
      <c r="S77" s="79"/>
      <c r="T77" s="79"/>
      <c r="U77" s="79"/>
      <c r="V77" s="79"/>
      <c r="W77" s="79"/>
      <c r="X77" s="79"/>
      <c r="Y77" s="79"/>
      <c r="Z77" s="79"/>
      <c r="AA77" s="79"/>
      <c r="AB77" s="79"/>
      <c r="AC77" s="79"/>
      <c r="AD77" s="79"/>
      <c r="AE77" s="79"/>
      <c r="AF77" s="79"/>
      <c r="AG77" s="79"/>
      <c r="AH77" s="79"/>
      <c r="AI77" s="79"/>
      <c r="AJ77" s="79"/>
      <c r="AK77" s="79"/>
      <c r="AL77" s="79"/>
      <c r="AM77" s="79"/>
      <c r="AN77" s="79"/>
      <c r="AO77" s="79"/>
      <c r="AP77" s="79"/>
      <c r="AQ77" s="79"/>
      <c r="AR77" s="79"/>
      <c r="AS77" s="79"/>
      <c r="AT77" s="79"/>
      <c r="AU77" s="79"/>
      <c r="AV77" s="79"/>
      <c r="AW77" s="79"/>
      <c r="AX77" s="79"/>
      <c r="AY77" s="79"/>
      <c r="AZ77" s="79"/>
      <c r="BA77" s="79"/>
    </row>
    <row r="78" spans="18:53" x14ac:dyDescent="0.2">
      <c r="R78" s="79"/>
      <c r="S78" s="79"/>
      <c r="T78" s="79"/>
      <c r="U78" s="79"/>
      <c r="V78" s="79"/>
      <c r="W78" s="79"/>
      <c r="X78" s="79"/>
      <c r="Y78" s="79"/>
      <c r="Z78" s="79"/>
      <c r="AA78" s="79"/>
      <c r="AB78" s="79"/>
      <c r="AC78" s="79"/>
      <c r="AD78" s="79"/>
      <c r="AE78" s="79"/>
      <c r="AF78" s="79"/>
      <c r="AG78" s="79"/>
      <c r="AH78" s="79"/>
      <c r="AI78" s="79"/>
      <c r="AJ78" s="79"/>
      <c r="AK78" s="79"/>
      <c r="AL78" s="79"/>
      <c r="AM78" s="79"/>
      <c r="AN78" s="79"/>
      <c r="AO78" s="79"/>
      <c r="AP78" s="79"/>
      <c r="AQ78" s="79"/>
      <c r="AR78" s="79"/>
      <c r="AS78" s="79"/>
      <c r="AT78" s="79"/>
      <c r="AU78" s="79"/>
      <c r="AV78" s="79"/>
      <c r="AW78" s="79"/>
      <c r="AX78" s="79"/>
      <c r="AY78" s="79"/>
      <c r="AZ78" s="79"/>
      <c r="BA78" s="79"/>
    </row>
    <row r="79" spans="18:53" x14ac:dyDescent="0.2">
      <c r="R79" s="79"/>
      <c r="S79" s="79"/>
      <c r="T79" s="79"/>
      <c r="U79" s="79"/>
      <c r="V79" s="79"/>
      <c r="W79" s="79"/>
      <c r="X79" s="79"/>
      <c r="Y79" s="79"/>
      <c r="Z79" s="79"/>
      <c r="AA79" s="79"/>
      <c r="AB79" s="79"/>
      <c r="AC79" s="79"/>
      <c r="AD79" s="79"/>
      <c r="AE79" s="79"/>
      <c r="AF79" s="79"/>
      <c r="AG79" s="79"/>
      <c r="AH79" s="79"/>
      <c r="AI79" s="79"/>
      <c r="AJ79" s="79"/>
      <c r="AK79" s="79"/>
      <c r="AL79" s="79"/>
      <c r="AM79" s="79"/>
      <c r="AN79" s="79"/>
      <c r="AO79" s="79"/>
      <c r="AP79" s="79"/>
      <c r="AQ79" s="79"/>
      <c r="AR79" s="79"/>
      <c r="AS79" s="79"/>
      <c r="AT79" s="79"/>
      <c r="AU79" s="79"/>
      <c r="AV79" s="79"/>
      <c r="AW79" s="79"/>
      <c r="AX79" s="79"/>
      <c r="AY79" s="79"/>
      <c r="AZ79" s="79"/>
      <c r="BA79" s="79"/>
    </row>
    <row r="80" spans="18:53" x14ac:dyDescent="0.2">
      <c r="R80" s="79"/>
      <c r="S80" s="79"/>
      <c r="T80" s="79"/>
      <c r="U80" s="79"/>
      <c r="V80" s="79"/>
      <c r="W80" s="79"/>
      <c r="X80" s="79"/>
      <c r="Y80" s="79"/>
      <c r="Z80" s="79"/>
      <c r="AA80" s="79"/>
      <c r="AB80" s="79"/>
      <c r="AC80" s="79"/>
      <c r="AD80" s="79"/>
      <c r="AE80" s="79"/>
      <c r="AF80" s="79"/>
      <c r="AG80" s="79"/>
      <c r="AH80" s="79"/>
      <c r="AI80" s="79"/>
      <c r="AJ80" s="79"/>
      <c r="AK80" s="79"/>
      <c r="AL80" s="79"/>
      <c r="AM80" s="79"/>
      <c r="AN80" s="79"/>
      <c r="AO80" s="79"/>
      <c r="AP80" s="79"/>
      <c r="AQ80" s="79"/>
      <c r="AR80" s="79"/>
      <c r="AS80" s="79"/>
      <c r="AT80" s="79"/>
      <c r="AU80" s="79"/>
      <c r="AV80" s="79"/>
      <c r="AW80" s="79"/>
      <c r="AX80" s="79"/>
      <c r="AY80" s="79"/>
      <c r="AZ80" s="79"/>
      <c r="BA80" s="79"/>
    </row>
    <row r="81" spans="18:53" x14ac:dyDescent="0.2">
      <c r="R81" s="79"/>
      <c r="S81" s="79"/>
      <c r="T81" s="79"/>
      <c r="U81" s="79"/>
      <c r="V81" s="79"/>
      <c r="W81" s="79"/>
      <c r="X81" s="79"/>
      <c r="Y81" s="79"/>
      <c r="Z81" s="79"/>
      <c r="AA81" s="79"/>
      <c r="AB81" s="79"/>
      <c r="AC81" s="79"/>
      <c r="AD81" s="79"/>
      <c r="AE81" s="79"/>
      <c r="AF81" s="79"/>
      <c r="AG81" s="79"/>
      <c r="AH81" s="79"/>
      <c r="AI81" s="79"/>
      <c r="AJ81" s="79"/>
      <c r="AK81" s="79"/>
      <c r="AL81" s="79"/>
      <c r="AM81" s="79"/>
      <c r="AN81" s="79"/>
      <c r="AO81" s="79"/>
      <c r="AP81" s="79"/>
      <c r="AQ81" s="79"/>
      <c r="AR81" s="79"/>
      <c r="AS81" s="79"/>
      <c r="AT81" s="79"/>
      <c r="AU81" s="79"/>
      <c r="AV81" s="79"/>
      <c r="AW81" s="79"/>
      <c r="AX81" s="79"/>
      <c r="AY81" s="79"/>
      <c r="AZ81" s="79"/>
      <c r="BA81" s="79"/>
    </row>
    <row r="82" spans="18:53" x14ac:dyDescent="0.2">
      <c r="R82" s="79"/>
      <c r="S82" s="79"/>
      <c r="T82" s="79"/>
      <c r="U82" s="79"/>
      <c r="V82" s="79"/>
      <c r="W82" s="79"/>
      <c r="X82" s="79"/>
      <c r="Y82" s="79"/>
      <c r="Z82" s="79"/>
      <c r="AA82" s="79"/>
      <c r="AB82" s="79"/>
      <c r="AC82" s="79"/>
      <c r="AD82" s="79"/>
      <c r="AE82" s="79"/>
      <c r="AF82" s="79"/>
      <c r="AG82" s="79"/>
      <c r="AH82" s="79"/>
      <c r="AI82" s="79"/>
      <c r="AJ82" s="79"/>
      <c r="AK82" s="79"/>
      <c r="AL82" s="79"/>
      <c r="AM82" s="79"/>
      <c r="AN82" s="79"/>
      <c r="AO82" s="79"/>
      <c r="AP82" s="79"/>
      <c r="AQ82" s="79"/>
      <c r="AR82" s="79"/>
      <c r="AS82" s="79"/>
      <c r="AT82" s="79"/>
      <c r="AU82" s="79"/>
      <c r="AV82" s="79"/>
      <c r="AW82" s="79"/>
      <c r="AX82" s="79"/>
      <c r="AY82" s="79"/>
      <c r="AZ82" s="79"/>
      <c r="BA82" s="79"/>
    </row>
    <row r="83" spans="18:53" x14ac:dyDescent="0.2">
      <c r="R83" s="79"/>
      <c r="S83" s="79"/>
      <c r="T83" s="79"/>
      <c r="U83" s="79"/>
      <c r="V83" s="79"/>
      <c r="W83" s="79"/>
      <c r="X83" s="79"/>
      <c r="Y83" s="79"/>
      <c r="Z83" s="79"/>
      <c r="AA83" s="79"/>
      <c r="AB83" s="79"/>
      <c r="AC83" s="79"/>
      <c r="AD83" s="79"/>
      <c r="AE83" s="79"/>
      <c r="AF83" s="79"/>
      <c r="AG83" s="79"/>
      <c r="AH83" s="79"/>
      <c r="AI83" s="79"/>
      <c r="AJ83" s="79"/>
      <c r="AK83" s="79"/>
      <c r="AL83" s="79"/>
      <c r="AM83" s="79"/>
      <c r="AN83" s="79"/>
      <c r="AO83" s="79"/>
      <c r="AP83" s="79"/>
      <c r="AQ83" s="79"/>
      <c r="AR83" s="79"/>
      <c r="AS83" s="79"/>
      <c r="AT83" s="79"/>
      <c r="AU83" s="79"/>
      <c r="AV83" s="79"/>
      <c r="AW83" s="79"/>
      <c r="AX83" s="79"/>
      <c r="AY83" s="79"/>
      <c r="AZ83" s="79"/>
      <c r="BA83" s="79"/>
    </row>
    <row r="84" spans="18:53" x14ac:dyDescent="0.2">
      <c r="R84" s="79"/>
      <c r="S84" s="79"/>
      <c r="T84" s="79"/>
      <c r="U84" s="79"/>
      <c r="V84" s="79"/>
      <c r="W84" s="79"/>
      <c r="X84" s="79"/>
      <c r="Y84" s="79"/>
      <c r="Z84" s="79"/>
      <c r="AA84" s="79"/>
      <c r="AB84" s="79"/>
      <c r="AC84" s="79"/>
      <c r="AD84" s="79"/>
      <c r="AE84" s="79"/>
      <c r="AF84" s="79"/>
      <c r="AG84" s="79"/>
      <c r="AH84" s="79"/>
      <c r="AI84" s="79"/>
      <c r="AJ84" s="79"/>
      <c r="AK84" s="79"/>
      <c r="AL84" s="79"/>
      <c r="AM84" s="79"/>
      <c r="AN84" s="79"/>
      <c r="AO84" s="79"/>
      <c r="AP84" s="79"/>
      <c r="AQ84" s="79"/>
      <c r="AR84" s="79"/>
      <c r="AS84" s="79"/>
      <c r="AT84" s="79"/>
      <c r="AU84" s="79"/>
      <c r="AV84" s="79"/>
      <c r="AW84" s="79"/>
      <c r="AX84" s="79"/>
      <c r="AY84" s="79"/>
      <c r="AZ84" s="79"/>
      <c r="BA84" s="79"/>
    </row>
    <row r="85" spans="18:53" x14ac:dyDescent="0.2">
      <c r="R85" s="79"/>
      <c r="S85" s="79"/>
      <c r="T85" s="79"/>
      <c r="U85" s="79"/>
      <c r="V85" s="79"/>
      <c r="W85" s="79"/>
      <c r="X85" s="79"/>
      <c r="Y85" s="79"/>
      <c r="Z85" s="79"/>
      <c r="AA85" s="79"/>
      <c r="AB85" s="79"/>
      <c r="AC85" s="79"/>
      <c r="AD85" s="79"/>
      <c r="AE85" s="79"/>
      <c r="AF85" s="79"/>
      <c r="AG85" s="79"/>
      <c r="AH85" s="79"/>
      <c r="AI85" s="79"/>
      <c r="AJ85" s="79"/>
      <c r="AK85" s="79"/>
      <c r="AL85" s="79"/>
      <c r="AM85" s="79"/>
      <c r="AN85" s="79"/>
      <c r="AO85" s="79"/>
      <c r="AP85" s="79"/>
      <c r="AQ85" s="79"/>
      <c r="AR85" s="79"/>
      <c r="AS85" s="79"/>
      <c r="AT85" s="79"/>
      <c r="AU85" s="79"/>
      <c r="AV85" s="79"/>
      <c r="AW85" s="79"/>
      <c r="AX85" s="79"/>
      <c r="AY85" s="79"/>
      <c r="AZ85" s="79"/>
      <c r="BA85" s="79"/>
    </row>
    <row r="86" spans="18:53" x14ac:dyDescent="0.2">
      <c r="R86" s="79"/>
      <c r="S86" s="79"/>
      <c r="T86" s="79"/>
      <c r="U86" s="79"/>
      <c r="V86" s="79"/>
      <c r="W86" s="79"/>
      <c r="X86" s="79"/>
      <c r="Y86" s="79"/>
      <c r="Z86" s="79"/>
      <c r="AA86" s="79"/>
      <c r="AB86" s="79"/>
      <c r="AC86" s="79"/>
      <c r="AD86" s="79"/>
      <c r="AE86" s="79"/>
      <c r="AF86" s="79"/>
      <c r="AG86" s="79"/>
      <c r="AH86" s="79"/>
      <c r="AI86" s="79"/>
      <c r="AJ86" s="79"/>
      <c r="AK86" s="79"/>
      <c r="AL86" s="79"/>
      <c r="AM86" s="79"/>
      <c r="AN86" s="79"/>
      <c r="AO86" s="79"/>
      <c r="AP86" s="79"/>
      <c r="AQ86" s="79"/>
      <c r="AR86" s="79"/>
      <c r="AS86" s="79"/>
      <c r="AT86" s="79"/>
      <c r="AU86" s="79"/>
      <c r="AV86" s="79"/>
      <c r="AW86" s="79"/>
      <c r="AX86" s="79"/>
      <c r="AY86" s="79"/>
      <c r="AZ86" s="79"/>
      <c r="BA86" s="79"/>
    </row>
    <row r="87" spans="18:53" x14ac:dyDescent="0.2">
      <c r="R87" s="79"/>
      <c r="S87" s="79"/>
      <c r="T87" s="79"/>
      <c r="U87" s="79"/>
      <c r="V87" s="79"/>
      <c r="W87" s="79"/>
      <c r="X87" s="79"/>
      <c r="Y87" s="79"/>
      <c r="Z87" s="79"/>
      <c r="AA87" s="79"/>
      <c r="AB87" s="79"/>
      <c r="AC87" s="79"/>
      <c r="AD87" s="79"/>
      <c r="AE87" s="79"/>
      <c r="AF87" s="79"/>
      <c r="AG87" s="79"/>
      <c r="AH87" s="79"/>
      <c r="AI87" s="79"/>
      <c r="AJ87" s="79"/>
      <c r="AK87" s="79"/>
      <c r="AL87" s="79"/>
      <c r="AM87" s="79"/>
      <c r="AN87" s="79"/>
      <c r="AO87" s="79"/>
      <c r="AP87" s="79"/>
      <c r="AQ87" s="79"/>
      <c r="AR87" s="79"/>
      <c r="AS87" s="79"/>
      <c r="AT87" s="79"/>
      <c r="AU87" s="79"/>
      <c r="AV87" s="79"/>
      <c r="AW87" s="79"/>
      <c r="AX87" s="79"/>
      <c r="AY87" s="79"/>
      <c r="AZ87" s="79"/>
      <c r="BA87" s="79"/>
    </row>
    <row r="88" spans="18:53" x14ac:dyDescent="0.2">
      <c r="R88" s="79"/>
      <c r="S88" s="79"/>
      <c r="T88" s="79"/>
      <c r="U88" s="79"/>
      <c r="V88" s="79"/>
      <c r="W88" s="79"/>
      <c r="X88" s="79"/>
      <c r="Y88" s="79"/>
      <c r="Z88" s="79"/>
      <c r="AA88" s="79"/>
      <c r="AB88" s="79"/>
      <c r="AC88" s="79"/>
      <c r="AD88" s="79"/>
      <c r="AE88" s="79"/>
      <c r="AF88" s="79"/>
      <c r="AG88" s="79"/>
      <c r="AH88" s="79"/>
      <c r="AI88" s="79"/>
      <c r="AJ88" s="79"/>
      <c r="AK88" s="79"/>
      <c r="AL88" s="79"/>
      <c r="AM88" s="79"/>
      <c r="AN88" s="79"/>
      <c r="AO88" s="79"/>
      <c r="AP88" s="79"/>
      <c r="AQ88" s="79"/>
      <c r="AR88" s="79"/>
      <c r="AS88" s="79"/>
      <c r="AT88" s="79"/>
      <c r="AU88" s="79"/>
      <c r="AV88" s="79"/>
      <c r="AW88" s="79"/>
      <c r="AX88" s="79"/>
      <c r="AY88" s="79"/>
      <c r="AZ88" s="79"/>
      <c r="BA88" s="79"/>
    </row>
    <row r="89" spans="18:53" x14ac:dyDescent="0.2">
      <c r="R89" s="79"/>
      <c r="S89" s="79"/>
      <c r="T89" s="79"/>
      <c r="U89" s="79"/>
      <c r="V89" s="79"/>
      <c r="W89" s="79"/>
      <c r="X89" s="79"/>
      <c r="Y89" s="79"/>
      <c r="Z89" s="79"/>
      <c r="AA89" s="79"/>
      <c r="AB89" s="79"/>
      <c r="AC89" s="79"/>
      <c r="AD89" s="79"/>
      <c r="AE89" s="79"/>
      <c r="AF89" s="79"/>
      <c r="AG89" s="79"/>
      <c r="AH89" s="79"/>
      <c r="AI89" s="79"/>
      <c r="AJ89" s="79"/>
      <c r="AK89" s="79"/>
      <c r="AL89" s="79"/>
      <c r="AM89" s="79"/>
      <c r="AN89" s="79"/>
      <c r="AO89" s="79"/>
      <c r="AP89" s="79"/>
      <c r="AQ89" s="79"/>
      <c r="AR89" s="79"/>
      <c r="AS89" s="79"/>
      <c r="AT89" s="79"/>
      <c r="AU89" s="79"/>
      <c r="AV89" s="79"/>
      <c r="AW89" s="79"/>
      <c r="AX89" s="79"/>
      <c r="AY89" s="79"/>
      <c r="AZ89" s="79"/>
      <c r="BA89" s="79"/>
    </row>
    <row r="90" spans="18:53" x14ac:dyDescent="0.2">
      <c r="R90" s="79"/>
      <c r="S90" s="79"/>
      <c r="T90" s="79"/>
      <c r="U90" s="79"/>
      <c r="V90" s="79"/>
      <c r="W90" s="79"/>
      <c r="X90" s="79"/>
      <c r="Y90" s="79"/>
      <c r="Z90" s="79"/>
      <c r="AA90" s="79"/>
      <c r="AB90" s="79"/>
      <c r="AC90" s="79"/>
      <c r="AD90" s="79"/>
      <c r="AE90" s="79"/>
      <c r="AF90" s="79"/>
      <c r="AG90" s="79"/>
      <c r="AH90" s="79"/>
      <c r="AI90" s="79"/>
      <c r="AJ90" s="79"/>
      <c r="AK90" s="79"/>
      <c r="AL90" s="79"/>
      <c r="AM90" s="79"/>
      <c r="AN90" s="79"/>
      <c r="AO90" s="79"/>
      <c r="AP90" s="79"/>
      <c r="AQ90" s="79"/>
      <c r="AR90" s="79"/>
      <c r="AS90" s="79"/>
      <c r="AT90" s="79"/>
      <c r="AU90" s="79"/>
      <c r="AV90" s="79"/>
      <c r="AW90" s="79"/>
      <c r="AX90" s="79"/>
      <c r="AY90" s="79"/>
      <c r="AZ90" s="79"/>
      <c r="BA90" s="79"/>
    </row>
    <row r="91" spans="18:53" x14ac:dyDescent="0.2">
      <c r="R91" s="79"/>
      <c r="S91" s="79"/>
      <c r="T91" s="79"/>
      <c r="U91" s="79"/>
      <c r="V91" s="79"/>
      <c r="W91" s="79"/>
      <c r="X91" s="79"/>
      <c r="Y91" s="79"/>
      <c r="Z91" s="79"/>
      <c r="AA91" s="79"/>
      <c r="AB91" s="79"/>
      <c r="AC91" s="79"/>
      <c r="AD91" s="79"/>
      <c r="AE91" s="79"/>
      <c r="AF91" s="79"/>
      <c r="AG91" s="79"/>
      <c r="AH91" s="79"/>
      <c r="AI91" s="79"/>
      <c r="AJ91" s="79"/>
      <c r="AK91" s="79"/>
      <c r="AL91" s="79"/>
      <c r="AM91" s="79"/>
      <c r="AN91" s="79"/>
      <c r="AO91" s="79"/>
      <c r="AP91" s="79"/>
      <c r="AQ91" s="79"/>
      <c r="AR91" s="79"/>
      <c r="AS91" s="79"/>
      <c r="AT91" s="79"/>
      <c r="AU91" s="79"/>
      <c r="AV91" s="79"/>
      <c r="AW91" s="79"/>
      <c r="AX91" s="79"/>
      <c r="AY91" s="79"/>
      <c r="AZ91" s="79"/>
      <c r="BA91" s="79"/>
    </row>
    <row r="92" spans="18:53" x14ac:dyDescent="0.2">
      <c r="R92" s="79"/>
      <c r="S92" s="79"/>
      <c r="T92" s="79"/>
      <c r="U92" s="79"/>
      <c r="V92" s="79"/>
      <c r="W92" s="79"/>
      <c r="X92" s="79"/>
      <c r="Y92" s="79"/>
      <c r="Z92" s="79"/>
      <c r="AA92" s="79"/>
      <c r="AB92" s="79"/>
      <c r="AC92" s="79"/>
      <c r="AD92" s="79"/>
      <c r="AE92" s="79"/>
      <c r="AF92" s="79"/>
      <c r="AG92" s="79"/>
      <c r="AH92" s="79"/>
      <c r="AI92" s="79"/>
      <c r="AJ92" s="79"/>
      <c r="AK92" s="79"/>
      <c r="AL92" s="79"/>
      <c r="AM92" s="79"/>
      <c r="AN92" s="79"/>
      <c r="AO92" s="79"/>
      <c r="AP92" s="79"/>
      <c r="AQ92" s="79"/>
      <c r="AR92" s="79"/>
      <c r="AS92" s="79"/>
      <c r="AT92" s="79"/>
      <c r="AU92" s="79"/>
      <c r="AV92" s="79"/>
      <c r="AW92" s="79"/>
      <c r="AX92" s="79"/>
      <c r="AY92" s="79"/>
      <c r="AZ92" s="79"/>
      <c r="BA92" s="79"/>
    </row>
    <row r="93" spans="18:53" x14ac:dyDescent="0.2">
      <c r="R93" s="79"/>
      <c r="S93" s="79"/>
      <c r="T93" s="79"/>
      <c r="U93" s="79"/>
      <c r="V93" s="79"/>
      <c r="W93" s="79"/>
      <c r="X93" s="79"/>
      <c r="Y93" s="79"/>
      <c r="Z93" s="79"/>
      <c r="AA93" s="79"/>
      <c r="AB93" s="79"/>
      <c r="AC93" s="79"/>
      <c r="AD93" s="79"/>
      <c r="AE93" s="79"/>
      <c r="AF93" s="79"/>
      <c r="AG93" s="79"/>
      <c r="AH93" s="79"/>
      <c r="AI93" s="79"/>
      <c r="AJ93" s="79"/>
      <c r="AK93" s="79"/>
      <c r="AL93" s="79"/>
      <c r="AM93" s="79"/>
      <c r="AN93" s="79"/>
      <c r="AO93" s="79"/>
      <c r="AP93" s="79"/>
      <c r="AQ93" s="79"/>
      <c r="AR93" s="79"/>
      <c r="AS93" s="79"/>
      <c r="AT93" s="79"/>
      <c r="AU93" s="79"/>
      <c r="AV93" s="79"/>
      <c r="AW93" s="79"/>
      <c r="AX93" s="79"/>
      <c r="AY93" s="79"/>
      <c r="AZ93" s="79"/>
      <c r="BA93" s="79"/>
    </row>
    <row r="94" spans="18:53" x14ac:dyDescent="0.2">
      <c r="R94" s="79"/>
      <c r="S94" s="79"/>
      <c r="T94" s="79"/>
      <c r="U94" s="79"/>
      <c r="V94" s="79"/>
      <c r="W94" s="79"/>
      <c r="X94" s="79"/>
      <c r="Y94" s="79"/>
      <c r="Z94" s="79"/>
      <c r="AA94" s="79"/>
      <c r="AB94" s="79"/>
      <c r="AC94" s="79"/>
      <c r="AD94" s="79"/>
      <c r="AE94" s="79"/>
      <c r="AF94" s="79"/>
      <c r="AG94" s="79"/>
      <c r="AH94" s="79"/>
      <c r="AI94" s="79"/>
      <c r="AJ94" s="79"/>
      <c r="AK94" s="79"/>
      <c r="AL94" s="79"/>
      <c r="AM94" s="79"/>
      <c r="AN94" s="79"/>
      <c r="AO94" s="79"/>
      <c r="AP94" s="79"/>
      <c r="AQ94" s="79"/>
      <c r="AR94" s="79"/>
      <c r="AS94" s="79"/>
      <c r="AT94" s="79"/>
      <c r="AU94" s="79"/>
      <c r="AV94" s="79"/>
      <c r="AW94" s="79"/>
      <c r="AX94" s="79"/>
      <c r="AY94" s="79"/>
      <c r="AZ94" s="79"/>
      <c r="BA94" s="79"/>
    </row>
    <row r="95" spans="18:53" x14ac:dyDescent="0.2">
      <c r="R95" s="79"/>
      <c r="S95" s="79"/>
      <c r="T95" s="79"/>
      <c r="U95" s="79"/>
      <c r="V95" s="79"/>
      <c r="W95" s="79"/>
      <c r="X95" s="79"/>
      <c r="Y95" s="79"/>
      <c r="Z95" s="79"/>
      <c r="AA95" s="79"/>
      <c r="AB95" s="79"/>
      <c r="AC95" s="79"/>
      <c r="AD95" s="79"/>
      <c r="AE95" s="79"/>
      <c r="AF95" s="79"/>
      <c r="AG95" s="79"/>
      <c r="AH95" s="79"/>
      <c r="AI95" s="79"/>
      <c r="AJ95" s="79"/>
      <c r="AK95" s="79"/>
      <c r="AL95" s="79"/>
      <c r="AM95" s="79"/>
      <c r="AN95" s="79"/>
      <c r="AO95" s="79"/>
      <c r="AP95" s="79"/>
      <c r="AQ95" s="79"/>
      <c r="AR95" s="79"/>
      <c r="AS95" s="79"/>
      <c r="AT95" s="79"/>
      <c r="AU95" s="79"/>
      <c r="AV95" s="79"/>
      <c r="AW95" s="79"/>
      <c r="AX95" s="79"/>
      <c r="AY95" s="79"/>
      <c r="AZ95" s="79"/>
      <c r="BA95" s="79"/>
    </row>
    <row r="96" spans="18:53" x14ac:dyDescent="0.2">
      <c r="R96" s="79"/>
      <c r="S96" s="79"/>
      <c r="T96" s="79"/>
      <c r="U96" s="79"/>
      <c r="V96" s="79"/>
      <c r="W96" s="79"/>
      <c r="X96" s="79"/>
      <c r="Y96" s="79"/>
      <c r="Z96" s="79"/>
      <c r="AA96" s="79"/>
      <c r="AB96" s="79"/>
      <c r="AC96" s="79"/>
      <c r="AD96" s="79"/>
      <c r="AE96" s="79"/>
      <c r="AF96" s="79"/>
      <c r="AG96" s="79"/>
      <c r="AH96" s="79"/>
      <c r="AI96" s="79"/>
      <c r="AJ96" s="79"/>
      <c r="AK96" s="79"/>
      <c r="AL96" s="79"/>
      <c r="AM96" s="79"/>
      <c r="AN96" s="79"/>
      <c r="AO96" s="79"/>
      <c r="AP96" s="79"/>
      <c r="AQ96" s="79"/>
      <c r="AR96" s="79"/>
      <c r="AS96" s="79"/>
      <c r="AT96" s="79"/>
      <c r="AU96" s="79"/>
      <c r="AV96" s="79"/>
      <c r="AW96" s="79"/>
      <c r="AX96" s="79"/>
      <c r="AY96" s="79"/>
      <c r="AZ96" s="79"/>
      <c r="BA96" s="79"/>
    </row>
    <row r="97" spans="18:53" x14ac:dyDescent="0.2">
      <c r="R97" s="79"/>
      <c r="S97" s="79"/>
      <c r="T97" s="79"/>
      <c r="U97" s="79"/>
      <c r="V97" s="79"/>
      <c r="W97" s="79"/>
      <c r="X97" s="79"/>
      <c r="Y97" s="79"/>
      <c r="Z97" s="79"/>
      <c r="AA97" s="79"/>
      <c r="AB97" s="79"/>
      <c r="AC97" s="79"/>
      <c r="AD97" s="79"/>
      <c r="AE97" s="79"/>
      <c r="AF97" s="79"/>
      <c r="AG97" s="79"/>
      <c r="AH97" s="79"/>
      <c r="AI97" s="79"/>
      <c r="AJ97" s="79"/>
      <c r="AK97" s="79"/>
      <c r="AL97" s="79"/>
      <c r="AM97" s="79"/>
      <c r="AN97" s="79"/>
      <c r="AO97" s="79"/>
      <c r="AP97" s="79"/>
      <c r="AQ97" s="79"/>
      <c r="AR97" s="79"/>
      <c r="AS97" s="79"/>
      <c r="AT97" s="79"/>
      <c r="AU97" s="79"/>
      <c r="AV97" s="79"/>
      <c r="AW97" s="79"/>
      <c r="AX97" s="79"/>
      <c r="AY97" s="79"/>
      <c r="AZ97" s="79"/>
      <c r="BA97" s="79"/>
    </row>
  </sheetData>
  <mergeCells count="158">
    <mergeCell ref="U13:W13"/>
    <mergeCell ref="U14:V14"/>
    <mergeCell ref="U15:V15"/>
    <mergeCell ref="O16:O17"/>
    <mergeCell ref="P16:P17"/>
    <mergeCell ref="Q16:Q17"/>
    <mergeCell ref="U16:V16"/>
    <mergeCell ref="U17:V17"/>
    <mergeCell ref="Q30:Q31"/>
    <mergeCell ref="O28:O29"/>
    <mergeCell ref="P28:P29"/>
    <mergeCell ref="U18:V18"/>
    <mergeCell ref="O26:O27"/>
    <mergeCell ref="P26:P27"/>
    <mergeCell ref="Q26:Q27"/>
    <mergeCell ref="O24:O25"/>
    <mergeCell ref="P24:P25"/>
    <mergeCell ref="Q24:Q25"/>
    <mergeCell ref="T9:X9"/>
    <mergeCell ref="B10:C10"/>
    <mergeCell ref="D10:I10"/>
    <mergeCell ref="N10:P10"/>
    <mergeCell ref="B11:C11"/>
    <mergeCell ref="D11:I11"/>
    <mergeCell ref="N11:P11"/>
    <mergeCell ref="U11:W11"/>
    <mergeCell ref="U12:W12"/>
    <mergeCell ref="B2:C5"/>
    <mergeCell ref="D2:K3"/>
    <mergeCell ref="L2:O2"/>
    <mergeCell ref="P2:Q5"/>
    <mergeCell ref="L3:O3"/>
    <mergeCell ref="D4:K5"/>
    <mergeCell ref="L4:O4"/>
    <mergeCell ref="L5:O5"/>
    <mergeCell ref="C6:Q6"/>
    <mergeCell ref="D7:Q7"/>
    <mergeCell ref="D8:Q8"/>
    <mergeCell ref="B9:C9"/>
    <mergeCell ref="D9:I9"/>
    <mergeCell ref="J9:L14"/>
    <mergeCell ref="M9:Q9"/>
    <mergeCell ref="B12:C12"/>
    <mergeCell ref="B15:B17"/>
    <mergeCell ref="C15:C17"/>
    <mergeCell ref="D15:D17"/>
    <mergeCell ref="E15:E17"/>
    <mergeCell ref="F15:F17"/>
    <mergeCell ref="G15:G17"/>
    <mergeCell ref="B13:C13"/>
    <mergeCell ref="D13:I13"/>
    <mergeCell ref="N13:P13"/>
    <mergeCell ref="D14:I14"/>
    <mergeCell ref="N14:P14"/>
    <mergeCell ref="D12:I12"/>
    <mergeCell ref="N12:P12"/>
    <mergeCell ref="H15:H17"/>
    <mergeCell ref="I15:L16"/>
    <mergeCell ref="M15:N16"/>
    <mergeCell ref="O15:Q15"/>
    <mergeCell ref="Q38:Q39"/>
    <mergeCell ref="C18:C19"/>
    <mergeCell ref="E18:E19"/>
    <mergeCell ref="O18:O19"/>
    <mergeCell ref="P18:P19"/>
    <mergeCell ref="Q18:Q19"/>
    <mergeCell ref="C20:C21"/>
    <mergeCell ref="E20:E21"/>
    <mergeCell ref="O20:O21"/>
    <mergeCell ref="P20:P21"/>
    <mergeCell ref="Q20:Q21"/>
    <mergeCell ref="C22:C23"/>
    <mergeCell ref="E22:E23"/>
    <mergeCell ref="O22:O23"/>
    <mergeCell ref="P22:P23"/>
    <mergeCell ref="Q22:Q23"/>
    <mergeCell ref="C24:C25"/>
    <mergeCell ref="E24:E25"/>
    <mergeCell ref="Q32:Q33"/>
    <mergeCell ref="C28:C29"/>
    <mergeCell ref="E28:E29"/>
    <mergeCell ref="Q28:Q29"/>
    <mergeCell ref="C26:C27"/>
    <mergeCell ref="E26:E27"/>
    <mergeCell ref="B34:B35"/>
    <mergeCell ref="C34:C35"/>
    <mergeCell ref="E34:E35"/>
    <mergeCell ref="O34:O35"/>
    <mergeCell ref="P34:P35"/>
    <mergeCell ref="B30:B31"/>
    <mergeCell ref="C30:C31"/>
    <mergeCell ref="E30:E31"/>
    <mergeCell ref="O30:O31"/>
    <mergeCell ref="P30:P31"/>
    <mergeCell ref="E32:E33"/>
    <mergeCell ref="B32:B33"/>
    <mergeCell ref="C32:C33"/>
    <mergeCell ref="O32:O33"/>
    <mergeCell ref="P32:P33"/>
    <mergeCell ref="B18:B29"/>
    <mergeCell ref="Q34:Q35"/>
    <mergeCell ref="Q36:Q37"/>
    <mergeCell ref="B45:C45"/>
    <mergeCell ref="D45:I45"/>
    <mergeCell ref="K45:L45"/>
    <mergeCell ref="M45:Q45"/>
    <mergeCell ref="B46:C47"/>
    <mergeCell ref="D46:I47"/>
    <mergeCell ref="J46:J47"/>
    <mergeCell ref="B42:B43"/>
    <mergeCell ref="C42:C43"/>
    <mergeCell ref="E42:E43"/>
    <mergeCell ref="O42:O43"/>
    <mergeCell ref="P42:P43"/>
    <mergeCell ref="Q42:Q43"/>
    <mergeCell ref="B40:B41"/>
    <mergeCell ref="C40:C41"/>
    <mergeCell ref="E40:E41"/>
    <mergeCell ref="O40:O41"/>
    <mergeCell ref="P40:P41"/>
    <mergeCell ref="Q40:Q41"/>
    <mergeCell ref="B38:B39"/>
    <mergeCell ref="C38:C39"/>
    <mergeCell ref="E38:E39"/>
    <mergeCell ref="P38:P39"/>
    <mergeCell ref="B50:C51"/>
    <mergeCell ref="D50:I51"/>
    <mergeCell ref="J50:J51"/>
    <mergeCell ref="B36:B37"/>
    <mergeCell ref="C36:C37"/>
    <mergeCell ref="E36:E37"/>
    <mergeCell ref="O36:O37"/>
    <mergeCell ref="O38:O39"/>
    <mergeCell ref="P36:P37"/>
    <mergeCell ref="M60:Q63"/>
    <mergeCell ref="B56:C57"/>
    <mergeCell ref="D56:I57"/>
    <mergeCell ref="J56:J57"/>
    <mergeCell ref="M46:Q49"/>
    <mergeCell ref="M50:Q53"/>
    <mergeCell ref="M54:Q54"/>
    <mergeCell ref="M55:Q59"/>
    <mergeCell ref="B52:C53"/>
    <mergeCell ref="D52:I53"/>
    <mergeCell ref="J52:J53"/>
    <mergeCell ref="B54:C55"/>
    <mergeCell ref="D54:I55"/>
    <mergeCell ref="J54:J55"/>
    <mergeCell ref="B62:L63"/>
    <mergeCell ref="B58:C59"/>
    <mergeCell ref="D58:I59"/>
    <mergeCell ref="J58:J59"/>
    <mergeCell ref="B60:C61"/>
    <mergeCell ref="D60:I61"/>
    <mergeCell ref="J60:J61"/>
    <mergeCell ref="B48:C49"/>
    <mergeCell ref="D48:I49"/>
    <mergeCell ref="J48:J49"/>
  </mergeCells>
  <pageMargins left="0.62992125984251968" right="0.19685039370078741" top="0.23622047244094491" bottom="0.19685039370078741" header="0.15748031496062992" footer="0"/>
  <pageSetup paperSize="9" scale="50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BA71"/>
  <sheetViews>
    <sheetView zoomScale="80" zoomScaleNormal="80" workbookViewId="0">
      <selection activeCell="F18" sqref="F18"/>
    </sheetView>
  </sheetViews>
  <sheetFormatPr baseColWidth="10" defaultColWidth="12.42578125" defaultRowHeight="14.25" x14ac:dyDescent="0.2"/>
  <cols>
    <col min="1" max="1" width="6.7109375" style="4" customWidth="1"/>
    <col min="2" max="2" width="45.42578125" style="4" customWidth="1"/>
    <col min="3" max="3" width="66.140625" style="4" customWidth="1"/>
    <col min="4" max="4" width="16.85546875" style="4" customWidth="1"/>
    <col min="5" max="5" width="16" style="4" customWidth="1"/>
    <col min="6" max="6" width="16.7109375" style="4" customWidth="1"/>
    <col min="7" max="7" width="18" style="4" customWidth="1"/>
    <col min="8" max="8" width="22.85546875" style="4" customWidth="1"/>
    <col min="9" max="9" width="19.42578125" style="4" customWidth="1"/>
    <col min="10" max="10" width="20.85546875" style="4" customWidth="1"/>
    <col min="11" max="11" width="20.7109375" style="4" bestFit="1" customWidth="1"/>
    <col min="12" max="12" width="15.85546875" style="4" customWidth="1"/>
    <col min="13" max="13" width="14.85546875" style="45" customWidth="1"/>
    <col min="14" max="14" width="21.140625" style="45" customWidth="1"/>
    <col min="15" max="17" width="16.85546875" style="4" customWidth="1"/>
    <col min="18" max="18" width="16.42578125" style="4" customWidth="1"/>
    <col min="19" max="19" width="12.42578125" style="4"/>
    <col min="20" max="20" width="14.42578125" style="4" customWidth="1"/>
    <col min="21" max="21" width="18.42578125" style="4" customWidth="1"/>
    <col min="22" max="22" width="33.85546875" style="4" customWidth="1"/>
    <col min="23" max="23" width="12.42578125" style="4" hidden="1" customWidth="1"/>
    <col min="24" max="24" width="24.28515625" style="4" customWidth="1"/>
    <col min="25" max="25" width="22.42578125" style="4" customWidth="1"/>
    <col min="26" max="27" width="12.42578125" style="4"/>
    <col min="28" max="28" width="16.85546875" style="4" customWidth="1"/>
    <col min="29" max="29" width="12.42578125" style="4"/>
    <col min="30" max="30" width="30.140625" style="4" customWidth="1"/>
    <col min="31" max="31" width="15.42578125" style="4" customWidth="1"/>
    <col min="32" max="32" width="15.85546875" style="4" customWidth="1"/>
    <col min="33" max="33" width="24.42578125" style="4" customWidth="1"/>
    <col min="34" max="34" width="17.140625" style="4" customWidth="1"/>
    <col min="35" max="16384" width="12.42578125" style="4"/>
  </cols>
  <sheetData>
    <row r="1" spans="2:28" ht="22.5" customHeight="1" x14ac:dyDescent="0.2"/>
    <row r="2" spans="2:28" ht="37.5" customHeight="1" x14ac:dyDescent="0.25">
      <c r="B2" s="158"/>
      <c r="C2" s="158"/>
      <c r="D2" s="209" t="s">
        <v>181</v>
      </c>
      <c r="E2" s="210"/>
      <c r="F2" s="210"/>
      <c r="G2" s="210"/>
      <c r="H2" s="210"/>
      <c r="I2" s="210"/>
      <c r="J2" s="210"/>
      <c r="K2" s="211"/>
      <c r="L2" s="215" t="s">
        <v>182</v>
      </c>
      <c r="M2" s="216"/>
      <c r="N2" s="216"/>
      <c r="O2" s="217"/>
      <c r="P2" s="218"/>
      <c r="Q2" s="219"/>
      <c r="R2" s="46"/>
    </row>
    <row r="3" spans="2:28" ht="37.5" customHeight="1" x14ac:dyDescent="0.25">
      <c r="B3" s="158"/>
      <c r="C3" s="158"/>
      <c r="D3" s="212"/>
      <c r="E3" s="213"/>
      <c r="F3" s="213"/>
      <c r="G3" s="213"/>
      <c r="H3" s="213"/>
      <c r="I3" s="213"/>
      <c r="J3" s="213"/>
      <c r="K3" s="214"/>
      <c r="L3" s="215" t="s">
        <v>183</v>
      </c>
      <c r="M3" s="216"/>
      <c r="N3" s="216"/>
      <c r="O3" s="217"/>
      <c r="P3" s="220"/>
      <c r="Q3" s="221"/>
      <c r="R3" s="46"/>
    </row>
    <row r="4" spans="2:28" ht="33.75" customHeight="1" x14ac:dyDescent="0.25">
      <c r="B4" s="158"/>
      <c r="C4" s="158"/>
      <c r="D4" s="209" t="s">
        <v>184</v>
      </c>
      <c r="E4" s="210"/>
      <c r="F4" s="210"/>
      <c r="G4" s="210"/>
      <c r="H4" s="210"/>
      <c r="I4" s="210"/>
      <c r="J4" s="210"/>
      <c r="K4" s="211"/>
      <c r="L4" s="215" t="s">
        <v>185</v>
      </c>
      <c r="M4" s="216"/>
      <c r="N4" s="216"/>
      <c r="O4" s="217"/>
      <c r="P4" s="220"/>
      <c r="Q4" s="221"/>
      <c r="R4" s="46"/>
    </row>
    <row r="5" spans="2:28" ht="38.25" customHeight="1" x14ac:dyDescent="0.25">
      <c r="B5" s="158"/>
      <c r="C5" s="158"/>
      <c r="D5" s="212"/>
      <c r="E5" s="213"/>
      <c r="F5" s="213"/>
      <c r="G5" s="213"/>
      <c r="H5" s="213"/>
      <c r="I5" s="213"/>
      <c r="J5" s="213"/>
      <c r="K5" s="214"/>
      <c r="L5" s="215" t="s">
        <v>186</v>
      </c>
      <c r="M5" s="216"/>
      <c r="N5" s="216"/>
      <c r="O5" s="217"/>
      <c r="P5" s="222"/>
      <c r="Q5" s="223"/>
      <c r="R5" s="46"/>
    </row>
    <row r="6" spans="2:28" ht="23.25" customHeight="1" x14ac:dyDescent="0.25">
      <c r="C6" s="224"/>
      <c r="D6" s="224"/>
      <c r="E6" s="224"/>
      <c r="F6" s="224"/>
      <c r="G6" s="224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46"/>
    </row>
    <row r="7" spans="2:28" ht="31.5" customHeight="1" x14ac:dyDescent="0.25">
      <c r="B7" s="5" t="s">
        <v>36</v>
      </c>
      <c r="C7" s="5" t="s">
        <v>44</v>
      </c>
      <c r="D7" s="167" t="s">
        <v>93</v>
      </c>
      <c r="E7" s="168"/>
      <c r="F7" s="168"/>
      <c r="G7" s="168"/>
      <c r="H7" s="168"/>
      <c r="I7" s="168"/>
      <c r="J7" s="168"/>
      <c r="K7" s="168"/>
      <c r="L7" s="168"/>
      <c r="M7" s="168"/>
      <c r="N7" s="168"/>
      <c r="O7" s="168"/>
      <c r="P7" s="168"/>
      <c r="Q7" s="169"/>
      <c r="R7" s="46"/>
    </row>
    <row r="8" spans="2:28" ht="36" customHeight="1" x14ac:dyDescent="0.25">
      <c r="B8" s="5" t="s">
        <v>31</v>
      </c>
      <c r="C8" s="6">
        <v>45474</v>
      </c>
      <c r="D8" s="170" t="str">
        <f>+'25 - Calidad'!D8:Q8</f>
        <v>FECHA DE  SEGUIMIENTO: Enero 15 2025</v>
      </c>
      <c r="E8" s="170"/>
      <c r="F8" s="170"/>
      <c r="G8" s="170"/>
      <c r="H8" s="170"/>
      <c r="I8" s="170"/>
      <c r="J8" s="170"/>
      <c r="K8" s="170"/>
      <c r="L8" s="170"/>
      <c r="M8" s="170"/>
      <c r="N8" s="170"/>
      <c r="O8" s="170"/>
      <c r="P8" s="170"/>
      <c r="Q8" s="170"/>
    </row>
    <row r="9" spans="2:28" ht="36" customHeight="1" x14ac:dyDescent="0.2">
      <c r="B9" s="171" t="s">
        <v>45</v>
      </c>
      <c r="C9" s="172"/>
      <c r="D9" s="173" t="s">
        <v>46</v>
      </c>
      <c r="E9" s="173"/>
      <c r="F9" s="173"/>
      <c r="G9" s="173"/>
      <c r="H9" s="173"/>
      <c r="I9" s="174"/>
      <c r="J9" s="142" t="s">
        <v>30</v>
      </c>
      <c r="K9" s="143"/>
      <c r="L9" s="144"/>
      <c r="M9" s="178" t="s">
        <v>29</v>
      </c>
      <c r="N9" s="179"/>
      <c r="O9" s="179"/>
      <c r="P9" s="179"/>
      <c r="Q9" s="180"/>
      <c r="R9" s="47"/>
      <c r="T9" s="225"/>
      <c r="U9" s="225"/>
      <c r="V9" s="225"/>
      <c r="W9" s="225"/>
      <c r="X9" s="225"/>
    </row>
    <row r="10" spans="2:28" ht="36" customHeight="1" x14ac:dyDescent="0.2">
      <c r="B10" s="171" t="s">
        <v>28</v>
      </c>
      <c r="C10" s="172"/>
      <c r="D10" s="173" t="s">
        <v>47</v>
      </c>
      <c r="E10" s="173"/>
      <c r="F10" s="173"/>
      <c r="G10" s="173"/>
      <c r="H10" s="173"/>
      <c r="I10" s="174"/>
      <c r="J10" s="175"/>
      <c r="K10" s="176"/>
      <c r="L10" s="177"/>
      <c r="M10" s="7" t="s">
        <v>27</v>
      </c>
      <c r="N10" s="226" t="s">
        <v>26</v>
      </c>
      <c r="O10" s="226"/>
      <c r="P10" s="226"/>
      <c r="Q10" s="7" t="s">
        <v>25</v>
      </c>
      <c r="R10" s="47"/>
      <c r="T10" s="48"/>
      <c r="U10" s="48"/>
      <c r="V10" s="48"/>
      <c r="W10" s="48"/>
      <c r="X10" s="48"/>
    </row>
    <row r="11" spans="2:28" ht="31.5" customHeight="1" x14ac:dyDescent="0.2">
      <c r="B11" s="227" t="s">
        <v>24</v>
      </c>
      <c r="C11" s="228"/>
      <c r="D11" s="197" t="s">
        <v>48</v>
      </c>
      <c r="E11" s="197"/>
      <c r="F11" s="197"/>
      <c r="G11" s="197"/>
      <c r="H11" s="197"/>
      <c r="I11" s="198"/>
      <c r="J11" s="175"/>
      <c r="K11" s="176"/>
      <c r="L11" s="177"/>
      <c r="M11" s="8"/>
      <c r="N11" s="229"/>
      <c r="O11" s="230"/>
      <c r="P11" s="231"/>
      <c r="Q11" s="9"/>
      <c r="R11" s="47"/>
      <c r="T11" s="49"/>
      <c r="U11" s="232"/>
      <c r="V11" s="232"/>
      <c r="W11" s="232"/>
      <c r="X11" s="49"/>
      <c r="Z11" s="10"/>
      <c r="AA11" s="10"/>
    </row>
    <row r="12" spans="2:28" ht="74.25" customHeight="1" x14ac:dyDescent="0.2">
      <c r="B12" s="181" t="s">
        <v>23</v>
      </c>
      <c r="C12" s="182"/>
      <c r="D12" s="197" t="s">
        <v>52</v>
      </c>
      <c r="E12" s="197"/>
      <c r="F12" s="197"/>
      <c r="G12" s="197"/>
      <c r="H12" s="197"/>
      <c r="I12" s="198"/>
      <c r="J12" s="175"/>
      <c r="K12" s="176"/>
      <c r="L12" s="177"/>
      <c r="M12" s="11"/>
      <c r="N12" s="199"/>
      <c r="O12" s="200"/>
      <c r="P12" s="201"/>
      <c r="Q12" s="12"/>
      <c r="R12" s="47"/>
      <c r="T12" s="50"/>
      <c r="U12" s="233"/>
      <c r="V12" s="233"/>
      <c r="W12" s="233"/>
      <c r="X12" s="51"/>
      <c r="Z12" s="13"/>
      <c r="AA12" s="14"/>
      <c r="AB12" s="15"/>
    </row>
    <row r="13" spans="2:28" ht="74.25" customHeight="1" x14ac:dyDescent="0.2">
      <c r="B13" s="187" t="s">
        <v>22</v>
      </c>
      <c r="C13" s="188"/>
      <c r="D13" s="189">
        <v>2024730010049</v>
      </c>
      <c r="E13" s="190"/>
      <c r="F13" s="190"/>
      <c r="G13" s="190"/>
      <c r="H13" s="190"/>
      <c r="I13" s="191"/>
      <c r="J13" s="175"/>
      <c r="K13" s="176"/>
      <c r="L13" s="177"/>
      <c r="M13" s="16"/>
      <c r="N13" s="192"/>
      <c r="O13" s="193"/>
      <c r="P13" s="194"/>
      <c r="Q13" s="17"/>
      <c r="R13" s="47"/>
      <c r="T13" s="50"/>
      <c r="U13" s="233"/>
      <c r="V13" s="233"/>
      <c r="W13" s="233"/>
      <c r="X13" s="51"/>
      <c r="Z13" s="13"/>
      <c r="AA13" s="14"/>
      <c r="AB13" s="15"/>
    </row>
    <row r="14" spans="2:28" ht="43.35" customHeight="1" x14ac:dyDescent="0.2">
      <c r="B14" s="18" t="s">
        <v>43</v>
      </c>
      <c r="C14" s="19"/>
      <c r="D14" s="195" t="s">
        <v>51</v>
      </c>
      <c r="E14" s="196"/>
      <c r="F14" s="196"/>
      <c r="G14" s="196"/>
      <c r="H14" s="196"/>
      <c r="I14" s="172"/>
      <c r="J14" s="145"/>
      <c r="K14" s="146"/>
      <c r="L14" s="147"/>
      <c r="M14" s="20"/>
      <c r="N14" s="192"/>
      <c r="O14" s="193"/>
      <c r="P14" s="194"/>
      <c r="Q14" s="21"/>
      <c r="R14" s="47"/>
      <c r="T14" s="52"/>
      <c r="U14" s="233"/>
      <c r="V14" s="233"/>
      <c r="W14" s="53"/>
      <c r="X14" s="51"/>
      <c r="Y14" s="22"/>
      <c r="Z14" s="13"/>
      <c r="AA14" s="14"/>
      <c r="AB14" s="15"/>
    </row>
    <row r="15" spans="2:28" ht="28.5" customHeight="1" x14ac:dyDescent="0.25">
      <c r="B15" s="183" t="s">
        <v>34</v>
      </c>
      <c r="C15" s="137" t="s">
        <v>32</v>
      </c>
      <c r="D15" s="148" t="s">
        <v>187</v>
      </c>
      <c r="E15" s="148" t="s">
        <v>21</v>
      </c>
      <c r="F15" s="148" t="s">
        <v>42</v>
      </c>
      <c r="G15" s="186" t="s">
        <v>188</v>
      </c>
      <c r="H15" s="148" t="s">
        <v>35</v>
      </c>
      <c r="I15" s="202" t="s">
        <v>33</v>
      </c>
      <c r="J15" s="203"/>
      <c r="K15" s="203"/>
      <c r="L15" s="204"/>
      <c r="M15" s="148" t="s">
        <v>20</v>
      </c>
      <c r="N15" s="148"/>
      <c r="O15" s="208" t="s">
        <v>19</v>
      </c>
      <c r="P15" s="208"/>
      <c r="Q15" s="208"/>
      <c r="T15" s="54"/>
      <c r="U15" s="234"/>
      <c r="V15" s="234"/>
      <c r="X15" s="51"/>
      <c r="Z15" s="13"/>
      <c r="AA15" s="14"/>
      <c r="AB15" s="15"/>
    </row>
    <row r="16" spans="2:28" ht="33.75" customHeight="1" x14ac:dyDescent="0.2">
      <c r="B16" s="184"/>
      <c r="C16" s="137"/>
      <c r="D16" s="148"/>
      <c r="E16" s="148"/>
      <c r="F16" s="148"/>
      <c r="G16" s="148"/>
      <c r="H16" s="148"/>
      <c r="I16" s="205"/>
      <c r="J16" s="206"/>
      <c r="K16" s="206"/>
      <c r="L16" s="207"/>
      <c r="M16" s="148"/>
      <c r="N16" s="148"/>
      <c r="O16" s="148" t="s">
        <v>18</v>
      </c>
      <c r="P16" s="148" t="s">
        <v>17</v>
      </c>
      <c r="Q16" s="137" t="s">
        <v>16</v>
      </c>
      <c r="T16" s="22"/>
      <c r="U16" s="234"/>
      <c r="V16" s="234"/>
      <c r="X16" s="14"/>
      <c r="Z16" s="13"/>
      <c r="AA16" s="14"/>
      <c r="AB16" s="15"/>
    </row>
    <row r="17" spans="2:28" ht="39.75" customHeight="1" x14ac:dyDescent="0.2">
      <c r="B17" s="185"/>
      <c r="C17" s="137"/>
      <c r="D17" s="148"/>
      <c r="E17" s="148"/>
      <c r="F17" s="148"/>
      <c r="G17" s="148"/>
      <c r="H17" s="148"/>
      <c r="I17" s="55" t="s">
        <v>15</v>
      </c>
      <c r="J17" s="55" t="s">
        <v>14</v>
      </c>
      <c r="K17" s="55" t="s">
        <v>13</v>
      </c>
      <c r="L17" s="56" t="s">
        <v>12</v>
      </c>
      <c r="M17" s="23" t="s">
        <v>11</v>
      </c>
      <c r="N17" s="57" t="s">
        <v>10</v>
      </c>
      <c r="O17" s="148"/>
      <c r="P17" s="148"/>
      <c r="Q17" s="137"/>
      <c r="T17" s="22"/>
      <c r="U17" s="234"/>
      <c r="V17" s="234"/>
      <c r="X17" s="14"/>
      <c r="Z17" s="13"/>
      <c r="AA17" s="14"/>
      <c r="AB17" s="15"/>
    </row>
    <row r="18" spans="2:28" ht="33" customHeight="1" x14ac:dyDescent="0.2">
      <c r="B18" s="151" t="s">
        <v>81</v>
      </c>
      <c r="C18" s="241" t="s">
        <v>107</v>
      </c>
      <c r="D18" s="23" t="s">
        <v>37</v>
      </c>
      <c r="E18" s="149" t="s">
        <v>108</v>
      </c>
      <c r="F18" s="58">
        <v>1</v>
      </c>
      <c r="G18" s="23" t="s">
        <v>37</v>
      </c>
      <c r="H18" s="80">
        <f>SUM(I18:L18)</f>
        <v>532000000</v>
      </c>
      <c r="I18" s="80">
        <v>232000000</v>
      </c>
      <c r="J18" s="81">
        <v>300000000</v>
      </c>
      <c r="K18" s="80"/>
      <c r="L18" s="81"/>
      <c r="M18" s="27">
        <v>45292</v>
      </c>
      <c r="N18" s="27">
        <v>45656</v>
      </c>
      <c r="O18" s="239">
        <f>+F19/F18</f>
        <v>1</v>
      </c>
      <c r="P18" s="239">
        <f>+H19/H18</f>
        <v>0.44039786842105261</v>
      </c>
      <c r="Q18" s="235">
        <f>+(O18*O18)/P18</f>
        <v>2.2706740238895224</v>
      </c>
      <c r="T18" s="22"/>
      <c r="U18" s="234"/>
      <c r="V18" s="234"/>
      <c r="X18" s="59"/>
      <c r="Z18" s="13"/>
      <c r="AA18" s="14"/>
      <c r="AB18" s="15"/>
    </row>
    <row r="19" spans="2:28" ht="33" customHeight="1" x14ac:dyDescent="0.2">
      <c r="B19" s="151"/>
      <c r="C19" s="242"/>
      <c r="D19" s="23" t="s">
        <v>2</v>
      </c>
      <c r="E19" s="122"/>
      <c r="F19" s="58">
        <v>1</v>
      </c>
      <c r="G19" s="23" t="s">
        <v>38</v>
      </c>
      <c r="H19" s="80">
        <f>SUM(I19:L19)</f>
        <v>234291666</v>
      </c>
      <c r="I19" s="80">
        <v>231231666</v>
      </c>
      <c r="J19" s="80">
        <v>3060000</v>
      </c>
      <c r="K19" s="80"/>
      <c r="L19" s="81"/>
      <c r="M19" s="27">
        <v>45292</v>
      </c>
      <c r="N19" s="27">
        <v>45656</v>
      </c>
      <c r="O19" s="240"/>
      <c r="P19" s="240"/>
      <c r="Q19" s="236"/>
      <c r="T19" s="22"/>
      <c r="U19" s="60"/>
      <c r="V19" s="60"/>
      <c r="X19" s="59"/>
      <c r="Z19" s="13"/>
      <c r="AA19" s="14"/>
      <c r="AB19" s="15"/>
    </row>
    <row r="20" spans="2:28" ht="33" customHeight="1" x14ac:dyDescent="0.2">
      <c r="B20" s="151"/>
      <c r="C20" s="238" t="s">
        <v>109</v>
      </c>
      <c r="D20" s="23" t="s">
        <v>3</v>
      </c>
      <c r="E20" s="122" t="s">
        <v>110</v>
      </c>
      <c r="F20" s="58">
        <v>56</v>
      </c>
      <c r="G20" s="23" t="s">
        <v>37</v>
      </c>
      <c r="H20" s="80">
        <f>SUM(I20:L20)</f>
        <v>2251000000</v>
      </c>
      <c r="I20" s="80">
        <v>2251000000</v>
      </c>
      <c r="J20" s="82"/>
      <c r="K20" s="80"/>
      <c r="L20" s="81"/>
      <c r="M20" s="27">
        <v>45292</v>
      </c>
      <c r="N20" s="27">
        <v>45656</v>
      </c>
      <c r="O20" s="239">
        <f t="shared" ref="O20:O24" si="0">+F21/F20</f>
        <v>1</v>
      </c>
      <c r="P20" s="239">
        <f>+H21/H20</f>
        <v>0.9999955575299867</v>
      </c>
      <c r="Q20" s="235">
        <f t="shared" ref="Q20:Q24" si="1">+(O20*O20)/P20</f>
        <v>1.000004442489749</v>
      </c>
      <c r="T20" s="22"/>
      <c r="U20" s="60"/>
      <c r="V20" s="60"/>
      <c r="X20" s="59"/>
      <c r="Z20" s="13"/>
      <c r="AA20" s="14"/>
      <c r="AB20" s="15"/>
    </row>
    <row r="21" spans="2:28" ht="37.5" customHeight="1" x14ac:dyDescent="0.2">
      <c r="B21" s="151"/>
      <c r="C21" s="164"/>
      <c r="D21" s="23" t="s">
        <v>2</v>
      </c>
      <c r="E21" s="128"/>
      <c r="F21" s="58">
        <v>56</v>
      </c>
      <c r="G21" s="23" t="s">
        <v>38</v>
      </c>
      <c r="H21" s="80">
        <f t="shared" ref="H21:H27" si="2">SUM(I21:L21)</f>
        <v>2250990000</v>
      </c>
      <c r="I21" s="83">
        <v>2250990000</v>
      </c>
      <c r="J21" s="82"/>
      <c r="K21" s="80"/>
      <c r="L21" s="81"/>
      <c r="M21" s="27">
        <v>45292</v>
      </c>
      <c r="N21" s="27">
        <v>45656</v>
      </c>
      <c r="O21" s="240"/>
      <c r="P21" s="240"/>
      <c r="Q21" s="236"/>
      <c r="T21" s="22"/>
      <c r="U21" s="60"/>
      <c r="V21" s="60"/>
      <c r="X21" s="59"/>
      <c r="Z21" s="13"/>
      <c r="AA21" s="14"/>
      <c r="AB21" s="15"/>
    </row>
    <row r="22" spans="2:28" ht="27" customHeight="1" x14ac:dyDescent="0.2">
      <c r="B22" s="151"/>
      <c r="C22" s="129" t="s">
        <v>111</v>
      </c>
      <c r="D22" s="23" t="s">
        <v>3</v>
      </c>
      <c r="E22" s="149" t="s">
        <v>112</v>
      </c>
      <c r="F22" s="61">
        <v>1</v>
      </c>
      <c r="G22" s="23" t="s">
        <v>3</v>
      </c>
      <c r="H22" s="80">
        <f t="shared" si="2"/>
        <v>742893837</v>
      </c>
      <c r="I22" s="80">
        <v>289000000</v>
      </c>
      <c r="J22" s="81">
        <v>453893837</v>
      </c>
      <c r="K22" s="80"/>
      <c r="L22" s="81"/>
      <c r="M22" s="27">
        <v>45292</v>
      </c>
      <c r="N22" s="27">
        <v>45656</v>
      </c>
      <c r="O22" s="239">
        <f t="shared" si="0"/>
        <v>1</v>
      </c>
      <c r="P22" s="239">
        <f t="shared" ref="P22:P24" si="3">+H23/H22</f>
        <v>0.38661113835569483</v>
      </c>
      <c r="Q22" s="235">
        <f t="shared" si="1"/>
        <v>2.5865783491213525</v>
      </c>
      <c r="X22" s="36"/>
      <c r="Z22" s="13"/>
      <c r="AA22" s="14"/>
      <c r="AB22" s="15"/>
    </row>
    <row r="23" spans="2:28" ht="27" customHeight="1" x14ac:dyDescent="0.2">
      <c r="B23" s="151"/>
      <c r="C23" s="197"/>
      <c r="D23" s="23" t="s">
        <v>2</v>
      </c>
      <c r="E23" s="128"/>
      <c r="F23" s="61">
        <v>1</v>
      </c>
      <c r="G23" s="23" t="s">
        <v>38</v>
      </c>
      <c r="H23" s="80">
        <f t="shared" si="2"/>
        <v>287211032</v>
      </c>
      <c r="I23" s="83">
        <v>287211032</v>
      </c>
      <c r="J23" s="81"/>
      <c r="K23" s="80"/>
      <c r="L23" s="81"/>
      <c r="M23" s="27">
        <v>45292</v>
      </c>
      <c r="N23" s="27">
        <v>45656</v>
      </c>
      <c r="O23" s="240"/>
      <c r="P23" s="240"/>
      <c r="Q23" s="236"/>
      <c r="X23" s="36"/>
      <c r="Z23" s="13"/>
      <c r="AA23" s="14"/>
      <c r="AB23" s="15"/>
    </row>
    <row r="24" spans="2:28" ht="21" customHeight="1" x14ac:dyDescent="0.2">
      <c r="B24" s="237" t="s">
        <v>82</v>
      </c>
      <c r="C24" s="238" t="s">
        <v>159</v>
      </c>
      <c r="D24" s="23" t="s">
        <v>3</v>
      </c>
      <c r="E24" s="122" t="s">
        <v>160</v>
      </c>
      <c r="F24" s="61">
        <v>1</v>
      </c>
      <c r="G24" s="23" t="s">
        <v>3</v>
      </c>
      <c r="H24" s="80">
        <f t="shared" si="2"/>
        <v>1489509999</v>
      </c>
      <c r="I24" s="80">
        <v>789509999</v>
      </c>
      <c r="J24" s="81">
        <v>700000000</v>
      </c>
      <c r="K24" s="80"/>
      <c r="L24" s="81"/>
      <c r="M24" s="27">
        <v>45292</v>
      </c>
      <c r="N24" s="27">
        <v>45656</v>
      </c>
      <c r="O24" s="239">
        <f t="shared" si="0"/>
        <v>1</v>
      </c>
      <c r="P24" s="239">
        <f t="shared" si="3"/>
        <v>0.6295056096498215</v>
      </c>
      <c r="Q24" s="235">
        <f t="shared" si="1"/>
        <v>1.588548195076888</v>
      </c>
      <c r="X24" s="36"/>
    </row>
    <row r="25" spans="2:28" ht="48.75" customHeight="1" x14ac:dyDescent="0.2">
      <c r="B25" s="237"/>
      <c r="C25" s="164"/>
      <c r="D25" s="23" t="s">
        <v>2</v>
      </c>
      <c r="E25" s="128"/>
      <c r="F25" s="61">
        <v>1</v>
      </c>
      <c r="G25" s="23" t="s">
        <v>38</v>
      </c>
      <c r="H25" s="80">
        <f t="shared" ref="H25" si="4">SUM(I25:L25)</f>
        <v>937654900</v>
      </c>
      <c r="I25" s="84">
        <v>625699900</v>
      </c>
      <c r="J25" s="85">
        <v>311955000</v>
      </c>
      <c r="K25" s="80"/>
      <c r="L25" s="81"/>
      <c r="M25" s="27">
        <v>45292</v>
      </c>
      <c r="N25" s="27">
        <v>45656</v>
      </c>
      <c r="O25" s="240"/>
      <c r="P25" s="240"/>
      <c r="Q25" s="236"/>
      <c r="AB25" s="15"/>
    </row>
    <row r="26" spans="2:28" ht="15" x14ac:dyDescent="0.2">
      <c r="B26" s="158"/>
      <c r="C26" s="159" t="s">
        <v>9</v>
      </c>
      <c r="D26" s="23" t="s">
        <v>3</v>
      </c>
      <c r="E26" s="149"/>
      <c r="F26" s="65"/>
      <c r="G26" s="23" t="s">
        <v>3</v>
      </c>
      <c r="H26" s="80">
        <f t="shared" si="2"/>
        <v>5015403836</v>
      </c>
      <c r="I26" s="86">
        <f>+I18+I22+I24+I20</f>
        <v>3561509999</v>
      </c>
      <c r="J26" s="86">
        <f t="shared" ref="J26:L27" si="5">+J18+J22+J24+J20</f>
        <v>1453893837</v>
      </c>
      <c r="K26" s="86">
        <f t="shared" si="5"/>
        <v>0</v>
      </c>
      <c r="L26" s="86">
        <f t="shared" si="5"/>
        <v>0</v>
      </c>
      <c r="M26" s="40"/>
      <c r="N26" s="67"/>
      <c r="O26" s="160"/>
      <c r="P26" s="160"/>
      <c r="Q26" s="158"/>
    </row>
    <row r="27" spans="2:28" ht="15" x14ac:dyDescent="0.2">
      <c r="B27" s="158"/>
      <c r="C27" s="159"/>
      <c r="D27" s="23" t="s">
        <v>2</v>
      </c>
      <c r="E27" s="128"/>
      <c r="F27" s="65"/>
      <c r="G27" s="23" t="s">
        <v>38</v>
      </c>
      <c r="H27" s="80">
        <f t="shared" si="2"/>
        <v>3710147598</v>
      </c>
      <c r="I27" s="86">
        <f>+I19+I23+I25+I21</f>
        <v>3395132598</v>
      </c>
      <c r="J27" s="86">
        <f t="shared" si="5"/>
        <v>315015000</v>
      </c>
      <c r="K27" s="86">
        <f t="shared" si="5"/>
        <v>0</v>
      </c>
      <c r="L27" s="86">
        <f t="shared" si="5"/>
        <v>0</v>
      </c>
      <c r="M27" s="40"/>
      <c r="N27" s="67"/>
      <c r="O27" s="160"/>
      <c r="P27" s="160"/>
      <c r="Q27" s="158"/>
    </row>
    <row r="28" spans="2:28" x14ac:dyDescent="0.2">
      <c r="D28" s="41"/>
      <c r="H28" s="87"/>
      <c r="I28" s="69"/>
      <c r="J28" s="70"/>
      <c r="K28" s="88"/>
      <c r="L28" s="13"/>
      <c r="M28" s="71"/>
      <c r="N28" s="71"/>
      <c r="O28" s="43"/>
      <c r="P28" s="72"/>
      <c r="Q28" s="73"/>
      <c r="R28" s="72"/>
    </row>
    <row r="29" spans="2:28" ht="15" x14ac:dyDescent="0.2">
      <c r="B29" s="154" t="s">
        <v>39</v>
      </c>
      <c r="C29" s="154"/>
      <c r="D29" s="155" t="s">
        <v>8</v>
      </c>
      <c r="E29" s="155"/>
      <c r="F29" s="155"/>
      <c r="G29" s="155"/>
      <c r="H29" s="155"/>
      <c r="I29" s="155"/>
      <c r="J29" s="74" t="s">
        <v>40</v>
      </c>
      <c r="K29" s="155" t="s">
        <v>41</v>
      </c>
      <c r="L29" s="155"/>
      <c r="M29" s="156" t="s">
        <v>7</v>
      </c>
      <c r="N29" s="157"/>
      <c r="O29" s="157"/>
      <c r="P29" s="157"/>
      <c r="Q29" s="157"/>
    </row>
    <row r="30" spans="2:28" ht="26.25" customHeight="1" x14ac:dyDescent="0.2">
      <c r="B30" s="142" t="s">
        <v>189</v>
      </c>
      <c r="C30" s="144"/>
      <c r="D30" s="142" t="s">
        <v>142</v>
      </c>
      <c r="E30" s="143"/>
      <c r="F30" s="143"/>
      <c r="G30" s="143"/>
      <c r="H30" s="143"/>
      <c r="I30" s="144"/>
      <c r="J30" s="148" t="s">
        <v>77</v>
      </c>
      <c r="K30" s="44" t="s">
        <v>3</v>
      </c>
      <c r="L30" s="89">
        <v>2.5000000000000001E-2</v>
      </c>
      <c r="M30" s="141" t="s">
        <v>5</v>
      </c>
      <c r="N30" s="141"/>
      <c r="O30" s="141"/>
      <c r="P30" s="141"/>
      <c r="Q30" s="141"/>
    </row>
    <row r="31" spans="2:28" ht="18" customHeight="1" x14ac:dyDescent="0.2">
      <c r="B31" s="145"/>
      <c r="C31" s="147"/>
      <c r="D31" s="145"/>
      <c r="E31" s="146"/>
      <c r="F31" s="146"/>
      <c r="G31" s="146"/>
      <c r="H31" s="146"/>
      <c r="I31" s="147"/>
      <c r="J31" s="148"/>
      <c r="K31" s="44" t="s">
        <v>2</v>
      </c>
      <c r="L31" s="76"/>
      <c r="M31" s="141"/>
      <c r="N31" s="141"/>
      <c r="O31" s="141"/>
      <c r="P31" s="141"/>
      <c r="Q31" s="141"/>
    </row>
    <row r="32" spans="2:28" ht="18.75" customHeight="1" x14ac:dyDescent="0.2">
      <c r="B32" s="131" t="s">
        <v>83</v>
      </c>
      <c r="C32" s="132"/>
      <c r="D32" s="131" t="s">
        <v>143</v>
      </c>
      <c r="E32" s="135"/>
      <c r="F32" s="135"/>
      <c r="G32" s="135"/>
      <c r="H32" s="135"/>
      <c r="I32" s="132"/>
      <c r="J32" s="148" t="s">
        <v>77</v>
      </c>
      <c r="K32" s="44" t="s">
        <v>3</v>
      </c>
      <c r="L32" s="90">
        <v>3.6999999999999998E-2</v>
      </c>
      <c r="M32" s="130" t="s">
        <v>4</v>
      </c>
      <c r="N32" s="130"/>
      <c r="O32" s="130"/>
      <c r="P32" s="130"/>
      <c r="Q32" s="130"/>
    </row>
    <row r="33" spans="2:53" ht="14.25" customHeight="1" x14ac:dyDescent="0.2">
      <c r="B33" s="133"/>
      <c r="C33" s="134"/>
      <c r="D33" s="133"/>
      <c r="E33" s="136"/>
      <c r="F33" s="136"/>
      <c r="G33" s="136"/>
      <c r="H33" s="136"/>
      <c r="I33" s="134"/>
      <c r="J33" s="148"/>
      <c r="K33" s="44" t="s">
        <v>2</v>
      </c>
      <c r="L33" s="76"/>
      <c r="M33" s="130"/>
      <c r="N33" s="130"/>
      <c r="O33" s="130"/>
      <c r="P33" s="130"/>
      <c r="Q33" s="130"/>
    </row>
    <row r="34" spans="2:53" ht="15" x14ac:dyDescent="0.2">
      <c r="B34" s="131"/>
      <c r="C34" s="132"/>
      <c r="D34" s="131" t="s">
        <v>6</v>
      </c>
      <c r="E34" s="135"/>
      <c r="F34" s="135"/>
      <c r="G34" s="135"/>
      <c r="H34" s="135"/>
      <c r="I34" s="132"/>
      <c r="J34" s="137"/>
      <c r="K34" s="44" t="s">
        <v>3</v>
      </c>
      <c r="L34" s="76"/>
      <c r="M34" s="141"/>
      <c r="N34" s="141"/>
      <c r="O34" s="141"/>
      <c r="P34" s="141"/>
      <c r="Q34" s="141"/>
    </row>
    <row r="35" spans="2:53" ht="15" x14ac:dyDescent="0.2">
      <c r="B35" s="133"/>
      <c r="C35" s="134"/>
      <c r="D35" s="133"/>
      <c r="E35" s="136"/>
      <c r="F35" s="136"/>
      <c r="G35" s="136"/>
      <c r="H35" s="136"/>
      <c r="I35" s="134"/>
      <c r="J35" s="137"/>
      <c r="K35" s="44" t="s">
        <v>2</v>
      </c>
      <c r="L35" s="76"/>
      <c r="M35" s="141"/>
      <c r="N35" s="141"/>
      <c r="O35" s="141"/>
      <c r="P35" s="141"/>
      <c r="Q35" s="141"/>
    </row>
    <row r="36" spans="2:53" ht="15" customHeight="1" x14ac:dyDescent="0.2">
      <c r="B36" s="142" t="s">
        <v>1</v>
      </c>
      <c r="C36" s="143"/>
      <c r="D36" s="143"/>
      <c r="E36" s="143"/>
      <c r="F36" s="143"/>
      <c r="G36" s="143"/>
      <c r="H36" s="143"/>
      <c r="I36" s="143"/>
      <c r="J36" s="143"/>
      <c r="K36" s="143"/>
      <c r="L36" s="144"/>
      <c r="M36" s="130" t="s">
        <v>0</v>
      </c>
      <c r="N36" s="130"/>
      <c r="O36" s="130"/>
      <c r="P36" s="130"/>
      <c r="Q36" s="130"/>
    </row>
    <row r="37" spans="2:53" ht="29.25" customHeight="1" x14ac:dyDescent="0.2">
      <c r="B37" s="145"/>
      <c r="C37" s="146"/>
      <c r="D37" s="146"/>
      <c r="E37" s="146"/>
      <c r="F37" s="146"/>
      <c r="G37" s="146"/>
      <c r="H37" s="146"/>
      <c r="I37" s="146"/>
      <c r="J37" s="146"/>
      <c r="K37" s="146"/>
      <c r="L37" s="147"/>
      <c r="M37" s="130"/>
      <c r="N37" s="130"/>
      <c r="O37" s="130"/>
      <c r="P37" s="130"/>
      <c r="Q37" s="130"/>
    </row>
    <row r="38" spans="2:53" x14ac:dyDescent="0.2">
      <c r="M38" s="78"/>
      <c r="N38" s="78"/>
    </row>
    <row r="39" spans="2:53" x14ac:dyDescent="0.2"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79"/>
      <c r="AJ39" s="79"/>
      <c r="AK39" s="79"/>
      <c r="AL39" s="79"/>
      <c r="AM39" s="79"/>
      <c r="AN39" s="79"/>
      <c r="AO39" s="79"/>
      <c r="AP39" s="79"/>
      <c r="AQ39" s="79"/>
      <c r="AR39" s="79"/>
      <c r="AS39" s="79"/>
      <c r="AT39" s="79"/>
      <c r="AU39" s="79"/>
      <c r="AV39" s="79"/>
      <c r="AW39" s="79"/>
      <c r="AX39" s="79"/>
      <c r="AY39" s="79"/>
      <c r="AZ39" s="79"/>
      <c r="BA39" s="79"/>
    </row>
    <row r="40" spans="2:53" x14ac:dyDescent="0.2"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79"/>
      <c r="AJ40" s="79"/>
      <c r="AK40" s="79"/>
      <c r="AL40" s="79"/>
      <c r="AM40" s="79"/>
      <c r="AN40" s="79"/>
      <c r="AO40" s="79"/>
      <c r="AP40" s="79"/>
      <c r="AQ40" s="79"/>
      <c r="AR40" s="79"/>
      <c r="AS40" s="79"/>
      <c r="AT40" s="79"/>
      <c r="AU40" s="79"/>
      <c r="AV40" s="79"/>
      <c r="AW40" s="79"/>
      <c r="AX40" s="79"/>
      <c r="AY40" s="79"/>
      <c r="AZ40" s="79"/>
      <c r="BA40" s="79"/>
    </row>
    <row r="41" spans="2:53" x14ac:dyDescent="0.2"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79"/>
      <c r="AH41" s="79"/>
      <c r="AI41" s="79"/>
      <c r="AJ41" s="79"/>
      <c r="AK41" s="79"/>
      <c r="AL41" s="79"/>
      <c r="AM41" s="79"/>
      <c r="AN41" s="79"/>
      <c r="AO41" s="79"/>
      <c r="AP41" s="79"/>
      <c r="AQ41" s="79"/>
      <c r="AR41" s="79"/>
      <c r="AS41" s="79"/>
      <c r="AT41" s="79"/>
      <c r="AU41" s="79"/>
      <c r="AV41" s="79"/>
      <c r="AW41" s="79"/>
      <c r="AX41" s="79"/>
      <c r="AY41" s="79"/>
      <c r="AZ41" s="79"/>
      <c r="BA41" s="79"/>
    </row>
    <row r="42" spans="2:53" x14ac:dyDescent="0.2"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  <c r="AC42" s="79"/>
      <c r="AD42" s="79"/>
      <c r="AE42" s="79"/>
      <c r="AF42" s="79"/>
      <c r="AG42" s="79"/>
      <c r="AH42" s="79"/>
      <c r="AI42" s="79"/>
      <c r="AJ42" s="79"/>
      <c r="AK42" s="79"/>
      <c r="AL42" s="79"/>
      <c r="AM42" s="79"/>
      <c r="AN42" s="79"/>
      <c r="AO42" s="79"/>
      <c r="AP42" s="79"/>
      <c r="AQ42" s="79"/>
      <c r="AR42" s="79"/>
      <c r="AS42" s="79"/>
      <c r="AT42" s="79"/>
      <c r="AU42" s="79"/>
      <c r="AV42" s="79"/>
      <c r="AW42" s="79"/>
      <c r="AX42" s="79"/>
      <c r="AY42" s="79"/>
      <c r="AZ42" s="79"/>
      <c r="BA42" s="79"/>
    </row>
    <row r="43" spans="2:53" x14ac:dyDescent="0.2"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79"/>
      <c r="AI43" s="79"/>
      <c r="AJ43" s="79"/>
      <c r="AK43" s="79"/>
      <c r="AL43" s="79"/>
      <c r="AM43" s="79"/>
      <c r="AN43" s="79"/>
      <c r="AO43" s="79"/>
      <c r="AP43" s="79"/>
      <c r="AQ43" s="79"/>
      <c r="AR43" s="79"/>
      <c r="AS43" s="79"/>
      <c r="AT43" s="79"/>
      <c r="AU43" s="79"/>
      <c r="AV43" s="79"/>
      <c r="AW43" s="79"/>
      <c r="AX43" s="79"/>
      <c r="AY43" s="79"/>
      <c r="AZ43" s="79"/>
      <c r="BA43" s="79"/>
    </row>
    <row r="44" spans="2:53" x14ac:dyDescent="0.2"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79"/>
      <c r="AJ44" s="79"/>
      <c r="AK44" s="79"/>
      <c r="AL44" s="79"/>
      <c r="AM44" s="79"/>
      <c r="AN44" s="79"/>
      <c r="AO44" s="79"/>
      <c r="AP44" s="79"/>
      <c r="AQ44" s="79"/>
      <c r="AR44" s="79"/>
      <c r="AS44" s="79"/>
      <c r="AT44" s="79"/>
      <c r="AU44" s="79"/>
      <c r="AV44" s="79"/>
      <c r="AW44" s="79"/>
      <c r="AX44" s="79"/>
      <c r="AY44" s="79"/>
      <c r="AZ44" s="79"/>
      <c r="BA44" s="79"/>
    </row>
    <row r="45" spans="2:53" x14ac:dyDescent="0.2"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  <c r="AC45" s="79"/>
      <c r="AD45" s="79"/>
      <c r="AE45" s="79"/>
      <c r="AF45" s="79"/>
      <c r="AG45" s="79"/>
      <c r="AH45" s="79"/>
      <c r="AI45" s="79"/>
      <c r="AJ45" s="79"/>
      <c r="AK45" s="79"/>
      <c r="AL45" s="79"/>
      <c r="AM45" s="79"/>
      <c r="AN45" s="79"/>
      <c r="AO45" s="79"/>
      <c r="AP45" s="79"/>
      <c r="AQ45" s="79"/>
      <c r="AR45" s="79"/>
      <c r="AS45" s="79"/>
      <c r="AT45" s="79"/>
      <c r="AU45" s="79"/>
      <c r="AV45" s="79"/>
      <c r="AW45" s="79"/>
      <c r="AX45" s="79"/>
      <c r="AY45" s="79"/>
      <c r="AZ45" s="79"/>
      <c r="BA45" s="79"/>
    </row>
    <row r="46" spans="2:53" x14ac:dyDescent="0.2"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79"/>
      <c r="AC46" s="79"/>
      <c r="AD46" s="79"/>
      <c r="AE46" s="79"/>
      <c r="AF46" s="79"/>
      <c r="AG46" s="79"/>
      <c r="AH46" s="79"/>
      <c r="AI46" s="79"/>
      <c r="AJ46" s="79"/>
      <c r="AK46" s="79"/>
      <c r="AL46" s="79"/>
      <c r="AM46" s="79"/>
      <c r="AN46" s="79"/>
      <c r="AO46" s="79"/>
      <c r="AP46" s="79"/>
      <c r="AQ46" s="79"/>
      <c r="AR46" s="79"/>
      <c r="AS46" s="79"/>
      <c r="AT46" s="79"/>
      <c r="AU46" s="79"/>
      <c r="AV46" s="79"/>
      <c r="AW46" s="79"/>
      <c r="AX46" s="79"/>
      <c r="AY46" s="79"/>
      <c r="AZ46" s="79"/>
      <c r="BA46" s="79"/>
    </row>
    <row r="47" spans="2:53" x14ac:dyDescent="0.2"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79"/>
      <c r="AC47" s="79"/>
      <c r="AD47" s="79"/>
      <c r="AE47" s="79"/>
      <c r="AF47" s="79"/>
      <c r="AG47" s="79"/>
      <c r="AH47" s="79"/>
      <c r="AI47" s="79"/>
      <c r="AJ47" s="79"/>
      <c r="AK47" s="79"/>
      <c r="AL47" s="79"/>
      <c r="AM47" s="79"/>
      <c r="AN47" s="79"/>
      <c r="AO47" s="79"/>
      <c r="AP47" s="79"/>
      <c r="AQ47" s="79"/>
      <c r="AR47" s="79"/>
      <c r="AS47" s="79"/>
      <c r="AT47" s="79"/>
      <c r="AU47" s="79"/>
      <c r="AV47" s="79"/>
      <c r="AW47" s="79"/>
      <c r="AX47" s="79"/>
      <c r="AY47" s="79"/>
      <c r="AZ47" s="79"/>
      <c r="BA47" s="79"/>
    </row>
    <row r="48" spans="2:53" x14ac:dyDescent="0.2"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  <c r="AC48" s="79"/>
      <c r="AD48" s="79"/>
      <c r="AE48" s="79"/>
      <c r="AF48" s="79"/>
      <c r="AG48" s="79"/>
      <c r="AH48" s="79"/>
      <c r="AI48" s="79"/>
      <c r="AJ48" s="79"/>
      <c r="AK48" s="79"/>
      <c r="AL48" s="79"/>
      <c r="AM48" s="79"/>
      <c r="AN48" s="79"/>
      <c r="AO48" s="79"/>
      <c r="AP48" s="79"/>
      <c r="AQ48" s="79"/>
      <c r="AR48" s="79"/>
      <c r="AS48" s="79"/>
      <c r="AT48" s="79"/>
      <c r="AU48" s="79"/>
      <c r="AV48" s="79"/>
      <c r="AW48" s="79"/>
      <c r="AX48" s="79"/>
      <c r="AY48" s="79"/>
      <c r="AZ48" s="79"/>
      <c r="BA48" s="79"/>
    </row>
    <row r="49" spans="18:53" x14ac:dyDescent="0.2"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79"/>
      <c r="AC49" s="79"/>
      <c r="AD49" s="79"/>
      <c r="AE49" s="79"/>
      <c r="AF49" s="79"/>
      <c r="AG49" s="79"/>
      <c r="AH49" s="79"/>
      <c r="AI49" s="79"/>
      <c r="AJ49" s="79"/>
      <c r="AK49" s="79"/>
      <c r="AL49" s="79"/>
      <c r="AM49" s="79"/>
      <c r="AN49" s="79"/>
      <c r="AO49" s="79"/>
      <c r="AP49" s="79"/>
      <c r="AQ49" s="79"/>
      <c r="AR49" s="79"/>
      <c r="AS49" s="79"/>
      <c r="AT49" s="79"/>
      <c r="AU49" s="79"/>
      <c r="AV49" s="79"/>
      <c r="AW49" s="79"/>
      <c r="AX49" s="79"/>
      <c r="AY49" s="79"/>
      <c r="AZ49" s="79"/>
      <c r="BA49" s="79"/>
    </row>
    <row r="50" spans="18:53" x14ac:dyDescent="0.2"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79"/>
      <c r="AC50" s="79"/>
      <c r="AD50" s="79"/>
      <c r="AE50" s="79"/>
      <c r="AF50" s="79"/>
      <c r="AG50" s="79"/>
      <c r="AH50" s="79"/>
      <c r="AI50" s="79"/>
      <c r="AJ50" s="79"/>
      <c r="AK50" s="79"/>
      <c r="AL50" s="79"/>
      <c r="AM50" s="79"/>
      <c r="AN50" s="79"/>
      <c r="AO50" s="79"/>
      <c r="AP50" s="79"/>
      <c r="AQ50" s="79"/>
      <c r="AR50" s="79"/>
      <c r="AS50" s="79"/>
      <c r="AT50" s="79"/>
      <c r="AU50" s="79"/>
      <c r="AV50" s="79"/>
      <c r="AW50" s="79"/>
      <c r="AX50" s="79"/>
      <c r="AY50" s="79"/>
      <c r="AZ50" s="79"/>
      <c r="BA50" s="79"/>
    </row>
    <row r="51" spans="18:53" x14ac:dyDescent="0.2"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  <c r="AC51" s="79"/>
      <c r="AD51" s="79"/>
      <c r="AE51" s="79"/>
      <c r="AF51" s="79"/>
      <c r="AG51" s="79"/>
      <c r="AH51" s="79"/>
      <c r="AI51" s="79"/>
      <c r="AJ51" s="79"/>
      <c r="AK51" s="79"/>
      <c r="AL51" s="79"/>
      <c r="AM51" s="79"/>
      <c r="AN51" s="79"/>
      <c r="AO51" s="79"/>
      <c r="AP51" s="79"/>
      <c r="AQ51" s="79"/>
      <c r="AR51" s="79"/>
      <c r="AS51" s="79"/>
      <c r="AT51" s="79"/>
      <c r="AU51" s="79"/>
      <c r="AV51" s="79"/>
      <c r="AW51" s="79"/>
      <c r="AX51" s="79"/>
      <c r="AY51" s="79"/>
      <c r="AZ51" s="79"/>
      <c r="BA51" s="79"/>
    </row>
    <row r="52" spans="18:53" x14ac:dyDescent="0.2"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79"/>
      <c r="AC52" s="79"/>
      <c r="AD52" s="79"/>
      <c r="AE52" s="79"/>
      <c r="AF52" s="79"/>
      <c r="AG52" s="79"/>
      <c r="AH52" s="79"/>
      <c r="AI52" s="79"/>
      <c r="AJ52" s="79"/>
      <c r="AK52" s="79"/>
      <c r="AL52" s="79"/>
      <c r="AM52" s="79"/>
      <c r="AN52" s="79"/>
      <c r="AO52" s="79"/>
      <c r="AP52" s="79"/>
      <c r="AQ52" s="79"/>
      <c r="AR52" s="79"/>
      <c r="AS52" s="79"/>
      <c r="AT52" s="79"/>
      <c r="AU52" s="79"/>
      <c r="AV52" s="79"/>
      <c r="AW52" s="79"/>
      <c r="AX52" s="79"/>
      <c r="AY52" s="79"/>
      <c r="AZ52" s="79"/>
      <c r="BA52" s="79"/>
    </row>
    <row r="53" spans="18:53" x14ac:dyDescent="0.2"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79"/>
      <c r="AC53" s="79"/>
      <c r="AD53" s="79"/>
      <c r="AE53" s="79"/>
      <c r="AF53" s="79"/>
      <c r="AG53" s="79"/>
      <c r="AH53" s="79"/>
      <c r="AI53" s="79"/>
      <c r="AJ53" s="79"/>
      <c r="AK53" s="79"/>
      <c r="AL53" s="79"/>
      <c r="AM53" s="79"/>
      <c r="AN53" s="79"/>
      <c r="AO53" s="79"/>
      <c r="AP53" s="79"/>
      <c r="AQ53" s="79"/>
      <c r="AR53" s="79"/>
      <c r="AS53" s="79"/>
      <c r="AT53" s="79"/>
      <c r="AU53" s="79"/>
      <c r="AV53" s="79"/>
      <c r="AW53" s="79"/>
      <c r="AX53" s="79"/>
      <c r="AY53" s="79"/>
      <c r="AZ53" s="79"/>
      <c r="BA53" s="79"/>
    </row>
    <row r="54" spans="18:53" x14ac:dyDescent="0.2"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79"/>
      <c r="AC54" s="79"/>
      <c r="AD54" s="79"/>
      <c r="AE54" s="79"/>
      <c r="AF54" s="79"/>
      <c r="AG54" s="79"/>
      <c r="AH54" s="79"/>
      <c r="AI54" s="79"/>
      <c r="AJ54" s="79"/>
      <c r="AK54" s="79"/>
      <c r="AL54" s="79"/>
      <c r="AM54" s="79"/>
      <c r="AN54" s="79"/>
      <c r="AO54" s="79"/>
      <c r="AP54" s="79"/>
      <c r="AQ54" s="79"/>
      <c r="AR54" s="79"/>
      <c r="AS54" s="79"/>
      <c r="AT54" s="79"/>
      <c r="AU54" s="79"/>
      <c r="AV54" s="79"/>
      <c r="AW54" s="79"/>
      <c r="AX54" s="79"/>
      <c r="AY54" s="79"/>
      <c r="AZ54" s="79"/>
      <c r="BA54" s="79"/>
    </row>
    <row r="55" spans="18:53" x14ac:dyDescent="0.2">
      <c r="R55" s="79"/>
      <c r="S55" s="79"/>
      <c r="T55" s="79"/>
      <c r="U55" s="79"/>
      <c r="V55" s="79"/>
      <c r="W55" s="79"/>
      <c r="X55" s="79"/>
      <c r="Y55" s="79"/>
      <c r="Z55" s="79"/>
      <c r="AA55" s="79"/>
      <c r="AB55" s="79"/>
      <c r="AC55" s="79"/>
      <c r="AD55" s="79"/>
      <c r="AE55" s="79"/>
      <c r="AF55" s="79"/>
      <c r="AG55" s="79"/>
      <c r="AH55" s="79"/>
      <c r="AI55" s="79"/>
      <c r="AJ55" s="79"/>
      <c r="AK55" s="79"/>
      <c r="AL55" s="79"/>
      <c r="AM55" s="79"/>
      <c r="AN55" s="79"/>
      <c r="AO55" s="79"/>
      <c r="AP55" s="79"/>
      <c r="AQ55" s="79"/>
      <c r="AR55" s="79"/>
      <c r="AS55" s="79"/>
      <c r="AT55" s="79"/>
      <c r="AU55" s="79"/>
      <c r="AV55" s="79"/>
      <c r="AW55" s="79"/>
      <c r="AX55" s="79"/>
      <c r="AY55" s="79"/>
      <c r="AZ55" s="79"/>
      <c r="BA55" s="79"/>
    </row>
    <row r="56" spans="18:53" x14ac:dyDescent="0.2">
      <c r="R56" s="79"/>
      <c r="S56" s="79"/>
      <c r="T56" s="79"/>
      <c r="U56" s="79"/>
      <c r="V56" s="79"/>
      <c r="W56" s="79"/>
      <c r="X56" s="79"/>
      <c r="Y56" s="79"/>
      <c r="Z56" s="79"/>
      <c r="AA56" s="79"/>
      <c r="AB56" s="79"/>
      <c r="AC56" s="79"/>
      <c r="AD56" s="79"/>
      <c r="AE56" s="79"/>
      <c r="AF56" s="79"/>
      <c r="AG56" s="79"/>
      <c r="AH56" s="79"/>
      <c r="AI56" s="79"/>
      <c r="AJ56" s="79"/>
      <c r="AK56" s="79"/>
      <c r="AL56" s="79"/>
      <c r="AM56" s="79"/>
      <c r="AN56" s="79"/>
      <c r="AO56" s="79"/>
      <c r="AP56" s="79"/>
      <c r="AQ56" s="79"/>
      <c r="AR56" s="79"/>
      <c r="AS56" s="79"/>
      <c r="AT56" s="79"/>
      <c r="AU56" s="79"/>
      <c r="AV56" s="79"/>
      <c r="AW56" s="79"/>
      <c r="AX56" s="79"/>
      <c r="AY56" s="79"/>
      <c r="AZ56" s="79"/>
      <c r="BA56" s="79"/>
    </row>
    <row r="57" spans="18:53" x14ac:dyDescent="0.2">
      <c r="R57" s="79"/>
      <c r="S57" s="79"/>
      <c r="T57" s="79"/>
      <c r="U57" s="79"/>
      <c r="V57" s="79"/>
      <c r="W57" s="79"/>
      <c r="X57" s="79"/>
      <c r="Y57" s="79"/>
      <c r="Z57" s="79"/>
      <c r="AA57" s="79"/>
      <c r="AB57" s="79"/>
      <c r="AC57" s="79"/>
      <c r="AD57" s="79"/>
      <c r="AE57" s="79"/>
      <c r="AF57" s="79"/>
      <c r="AG57" s="79"/>
      <c r="AH57" s="79"/>
      <c r="AI57" s="79"/>
      <c r="AJ57" s="79"/>
      <c r="AK57" s="79"/>
      <c r="AL57" s="79"/>
      <c r="AM57" s="79"/>
      <c r="AN57" s="79"/>
      <c r="AO57" s="79"/>
      <c r="AP57" s="79"/>
      <c r="AQ57" s="79"/>
      <c r="AR57" s="79"/>
      <c r="AS57" s="79"/>
      <c r="AT57" s="79"/>
      <c r="AU57" s="79"/>
      <c r="AV57" s="79"/>
      <c r="AW57" s="79"/>
      <c r="AX57" s="79"/>
      <c r="AY57" s="79"/>
      <c r="AZ57" s="79"/>
      <c r="BA57" s="79"/>
    </row>
    <row r="58" spans="18:53" x14ac:dyDescent="0.2">
      <c r="R58" s="79"/>
      <c r="S58" s="79"/>
      <c r="T58" s="79"/>
      <c r="U58" s="79"/>
      <c r="V58" s="79"/>
      <c r="W58" s="79"/>
      <c r="X58" s="79"/>
      <c r="Y58" s="79"/>
      <c r="Z58" s="79"/>
      <c r="AA58" s="79"/>
      <c r="AB58" s="79"/>
      <c r="AC58" s="79"/>
      <c r="AD58" s="79"/>
      <c r="AE58" s="79"/>
      <c r="AF58" s="79"/>
      <c r="AG58" s="79"/>
      <c r="AH58" s="79"/>
      <c r="AI58" s="79"/>
      <c r="AJ58" s="79"/>
      <c r="AK58" s="79"/>
      <c r="AL58" s="79"/>
      <c r="AM58" s="79"/>
      <c r="AN58" s="79"/>
      <c r="AO58" s="79"/>
      <c r="AP58" s="79"/>
      <c r="AQ58" s="79"/>
      <c r="AR58" s="79"/>
      <c r="AS58" s="79"/>
      <c r="AT58" s="79"/>
      <c r="AU58" s="79"/>
      <c r="AV58" s="79"/>
      <c r="AW58" s="79"/>
      <c r="AX58" s="79"/>
      <c r="AY58" s="79"/>
      <c r="AZ58" s="79"/>
      <c r="BA58" s="79"/>
    </row>
    <row r="59" spans="18:53" x14ac:dyDescent="0.2">
      <c r="R59" s="79"/>
      <c r="S59" s="79"/>
      <c r="T59" s="79"/>
      <c r="U59" s="79"/>
      <c r="V59" s="79"/>
      <c r="W59" s="79"/>
      <c r="X59" s="79"/>
      <c r="Y59" s="79"/>
      <c r="Z59" s="79"/>
      <c r="AA59" s="79"/>
      <c r="AB59" s="79"/>
      <c r="AC59" s="79"/>
      <c r="AD59" s="79"/>
      <c r="AE59" s="79"/>
      <c r="AF59" s="79"/>
      <c r="AG59" s="79"/>
      <c r="AH59" s="79"/>
      <c r="AI59" s="79"/>
      <c r="AJ59" s="79"/>
      <c r="AK59" s="79"/>
      <c r="AL59" s="79"/>
      <c r="AM59" s="79"/>
      <c r="AN59" s="79"/>
      <c r="AO59" s="79"/>
      <c r="AP59" s="79"/>
      <c r="AQ59" s="79"/>
      <c r="AR59" s="79"/>
      <c r="AS59" s="79"/>
      <c r="AT59" s="79"/>
      <c r="AU59" s="79"/>
      <c r="AV59" s="79"/>
      <c r="AW59" s="79"/>
      <c r="AX59" s="79"/>
      <c r="AY59" s="79"/>
      <c r="AZ59" s="79"/>
      <c r="BA59" s="79"/>
    </row>
    <row r="60" spans="18:53" x14ac:dyDescent="0.2">
      <c r="R60" s="79"/>
      <c r="S60" s="79"/>
      <c r="T60" s="79"/>
      <c r="U60" s="79"/>
      <c r="V60" s="79"/>
      <c r="W60" s="79"/>
      <c r="X60" s="79"/>
      <c r="Y60" s="79"/>
      <c r="Z60" s="79"/>
      <c r="AA60" s="79"/>
      <c r="AB60" s="79"/>
      <c r="AC60" s="79"/>
      <c r="AD60" s="79"/>
      <c r="AE60" s="79"/>
      <c r="AF60" s="79"/>
      <c r="AG60" s="79"/>
      <c r="AH60" s="79"/>
      <c r="AI60" s="79"/>
      <c r="AJ60" s="79"/>
      <c r="AK60" s="79"/>
      <c r="AL60" s="79"/>
      <c r="AM60" s="79"/>
      <c r="AN60" s="79"/>
      <c r="AO60" s="79"/>
      <c r="AP60" s="79"/>
      <c r="AQ60" s="79"/>
      <c r="AR60" s="79"/>
      <c r="AS60" s="79"/>
      <c r="AT60" s="79"/>
      <c r="AU60" s="79"/>
      <c r="AV60" s="79"/>
      <c r="AW60" s="79"/>
      <c r="AX60" s="79"/>
      <c r="AY60" s="79"/>
      <c r="AZ60" s="79"/>
      <c r="BA60" s="79"/>
    </row>
    <row r="61" spans="18:53" x14ac:dyDescent="0.2">
      <c r="R61" s="79"/>
      <c r="S61" s="79"/>
      <c r="T61" s="79"/>
      <c r="U61" s="79"/>
      <c r="V61" s="79"/>
      <c r="W61" s="79"/>
      <c r="X61" s="79"/>
      <c r="Y61" s="79"/>
      <c r="Z61" s="79"/>
      <c r="AA61" s="79"/>
      <c r="AB61" s="79"/>
      <c r="AC61" s="79"/>
      <c r="AD61" s="79"/>
      <c r="AE61" s="79"/>
      <c r="AF61" s="79"/>
      <c r="AG61" s="79"/>
      <c r="AH61" s="79"/>
      <c r="AI61" s="79"/>
      <c r="AJ61" s="79"/>
      <c r="AK61" s="79"/>
      <c r="AL61" s="79"/>
      <c r="AM61" s="79"/>
      <c r="AN61" s="79"/>
      <c r="AO61" s="79"/>
      <c r="AP61" s="79"/>
      <c r="AQ61" s="79"/>
      <c r="AR61" s="79"/>
      <c r="AS61" s="79"/>
      <c r="AT61" s="79"/>
      <c r="AU61" s="79"/>
      <c r="AV61" s="79"/>
      <c r="AW61" s="79"/>
      <c r="AX61" s="79"/>
      <c r="AY61" s="79"/>
      <c r="AZ61" s="79"/>
      <c r="BA61" s="79"/>
    </row>
    <row r="62" spans="18:53" x14ac:dyDescent="0.2">
      <c r="R62" s="79"/>
      <c r="S62" s="79"/>
      <c r="T62" s="79"/>
      <c r="U62" s="79"/>
      <c r="V62" s="79"/>
      <c r="W62" s="79"/>
      <c r="X62" s="79"/>
      <c r="Y62" s="79"/>
      <c r="Z62" s="79"/>
      <c r="AA62" s="79"/>
      <c r="AB62" s="79"/>
      <c r="AC62" s="79"/>
      <c r="AD62" s="79"/>
      <c r="AE62" s="79"/>
      <c r="AF62" s="79"/>
      <c r="AG62" s="79"/>
      <c r="AH62" s="79"/>
      <c r="AI62" s="79"/>
      <c r="AJ62" s="79"/>
      <c r="AK62" s="79"/>
      <c r="AL62" s="79"/>
      <c r="AM62" s="79"/>
      <c r="AN62" s="79"/>
      <c r="AO62" s="79"/>
      <c r="AP62" s="79"/>
      <c r="AQ62" s="79"/>
      <c r="AR62" s="79"/>
      <c r="AS62" s="79"/>
      <c r="AT62" s="79"/>
      <c r="AU62" s="79"/>
      <c r="AV62" s="79"/>
      <c r="AW62" s="79"/>
      <c r="AX62" s="79"/>
      <c r="AY62" s="79"/>
      <c r="AZ62" s="79"/>
      <c r="BA62" s="79"/>
    </row>
    <row r="63" spans="18:53" x14ac:dyDescent="0.2">
      <c r="R63" s="79"/>
      <c r="S63" s="79"/>
      <c r="T63" s="79"/>
      <c r="U63" s="79"/>
      <c r="V63" s="79"/>
      <c r="W63" s="79"/>
      <c r="X63" s="79"/>
      <c r="Y63" s="79"/>
      <c r="Z63" s="79"/>
      <c r="AA63" s="79"/>
      <c r="AB63" s="79"/>
      <c r="AC63" s="79"/>
      <c r="AD63" s="79"/>
      <c r="AE63" s="79"/>
      <c r="AF63" s="79"/>
      <c r="AG63" s="79"/>
      <c r="AH63" s="79"/>
      <c r="AI63" s="79"/>
      <c r="AJ63" s="79"/>
      <c r="AK63" s="79"/>
      <c r="AL63" s="79"/>
      <c r="AM63" s="79"/>
      <c r="AN63" s="79"/>
      <c r="AO63" s="79"/>
      <c r="AP63" s="79"/>
      <c r="AQ63" s="79"/>
      <c r="AR63" s="79"/>
      <c r="AS63" s="79"/>
      <c r="AT63" s="79"/>
      <c r="AU63" s="79"/>
      <c r="AV63" s="79"/>
      <c r="AW63" s="79"/>
      <c r="AX63" s="79"/>
      <c r="AY63" s="79"/>
      <c r="AZ63" s="79"/>
      <c r="BA63" s="79"/>
    </row>
    <row r="64" spans="18:53" x14ac:dyDescent="0.2">
      <c r="R64" s="79"/>
      <c r="S64" s="79"/>
      <c r="T64" s="79"/>
      <c r="U64" s="79"/>
      <c r="V64" s="79"/>
      <c r="W64" s="79"/>
      <c r="X64" s="79"/>
      <c r="Y64" s="79"/>
      <c r="Z64" s="79"/>
      <c r="AA64" s="79"/>
      <c r="AB64" s="79"/>
      <c r="AC64" s="79"/>
      <c r="AD64" s="79"/>
      <c r="AE64" s="79"/>
      <c r="AF64" s="79"/>
      <c r="AG64" s="79"/>
      <c r="AH64" s="79"/>
      <c r="AI64" s="79"/>
      <c r="AJ64" s="79"/>
      <c r="AK64" s="79"/>
      <c r="AL64" s="79"/>
      <c r="AM64" s="79"/>
      <c r="AN64" s="79"/>
      <c r="AO64" s="79"/>
      <c r="AP64" s="79"/>
      <c r="AQ64" s="79"/>
      <c r="AR64" s="79"/>
      <c r="AS64" s="79"/>
      <c r="AT64" s="79"/>
      <c r="AU64" s="79"/>
      <c r="AV64" s="79"/>
      <c r="AW64" s="79"/>
      <c r="AX64" s="79"/>
      <c r="AY64" s="79"/>
      <c r="AZ64" s="79"/>
      <c r="BA64" s="79"/>
    </row>
    <row r="65" spans="18:53" x14ac:dyDescent="0.2">
      <c r="R65" s="79"/>
      <c r="S65" s="79"/>
      <c r="T65" s="79"/>
      <c r="U65" s="79"/>
      <c r="V65" s="79"/>
      <c r="W65" s="79"/>
      <c r="X65" s="79"/>
      <c r="Y65" s="79"/>
      <c r="Z65" s="79"/>
      <c r="AA65" s="79"/>
      <c r="AB65" s="79"/>
      <c r="AC65" s="79"/>
      <c r="AD65" s="79"/>
      <c r="AE65" s="79"/>
      <c r="AF65" s="79"/>
      <c r="AG65" s="79"/>
      <c r="AH65" s="79"/>
      <c r="AI65" s="79"/>
      <c r="AJ65" s="79"/>
      <c r="AK65" s="79"/>
      <c r="AL65" s="79"/>
      <c r="AM65" s="79"/>
      <c r="AN65" s="79"/>
      <c r="AO65" s="79"/>
      <c r="AP65" s="79"/>
      <c r="AQ65" s="79"/>
      <c r="AR65" s="79"/>
      <c r="AS65" s="79"/>
      <c r="AT65" s="79"/>
      <c r="AU65" s="79"/>
      <c r="AV65" s="79"/>
      <c r="AW65" s="79"/>
      <c r="AX65" s="79"/>
      <c r="AY65" s="79"/>
      <c r="AZ65" s="79"/>
      <c r="BA65" s="79"/>
    </row>
    <row r="66" spans="18:53" x14ac:dyDescent="0.2">
      <c r="R66" s="79"/>
      <c r="S66" s="79"/>
      <c r="T66" s="79"/>
      <c r="U66" s="79"/>
      <c r="V66" s="79"/>
      <c r="W66" s="79"/>
      <c r="X66" s="79"/>
      <c r="Y66" s="79"/>
      <c r="Z66" s="79"/>
      <c r="AA66" s="79"/>
      <c r="AB66" s="79"/>
      <c r="AC66" s="79"/>
      <c r="AD66" s="79"/>
      <c r="AE66" s="79"/>
      <c r="AF66" s="79"/>
      <c r="AG66" s="79"/>
      <c r="AH66" s="79"/>
      <c r="AI66" s="79"/>
      <c r="AJ66" s="79"/>
      <c r="AK66" s="79"/>
      <c r="AL66" s="79"/>
      <c r="AM66" s="79"/>
      <c r="AN66" s="79"/>
      <c r="AO66" s="79"/>
      <c r="AP66" s="79"/>
      <c r="AQ66" s="79"/>
      <c r="AR66" s="79"/>
      <c r="AS66" s="79"/>
      <c r="AT66" s="79"/>
      <c r="AU66" s="79"/>
      <c r="AV66" s="79"/>
      <c r="AW66" s="79"/>
      <c r="AX66" s="79"/>
      <c r="AY66" s="79"/>
      <c r="AZ66" s="79"/>
      <c r="BA66" s="79"/>
    </row>
    <row r="67" spans="18:53" x14ac:dyDescent="0.2">
      <c r="R67" s="79"/>
      <c r="S67" s="79"/>
      <c r="T67" s="79"/>
      <c r="U67" s="79"/>
      <c r="V67" s="79"/>
      <c r="W67" s="79"/>
      <c r="X67" s="79"/>
      <c r="Y67" s="79"/>
      <c r="Z67" s="79"/>
      <c r="AA67" s="79"/>
      <c r="AB67" s="79"/>
      <c r="AC67" s="79"/>
      <c r="AD67" s="79"/>
      <c r="AE67" s="79"/>
      <c r="AF67" s="79"/>
      <c r="AG67" s="79"/>
      <c r="AH67" s="79"/>
      <c r="AI67" s="79"/>
      <c r="AJ67" s="79"/>
      <c r="AK67" s="79"/>
      <c r="AL67" s="79"/>
      <c r="AM67" s="79"/>
      <c r="AN67" s="79"/>
      <c r="AO67" s="79"/>
      <c r="AP67" s="79"/>
      <c r="AQ67" s="79"/>
      <c r="AR67" s="79"/>
      <c r="AS67" s="79"/>
      <c r="AT67" s="79"/>
      <c r="AU67" s="79"/>
      <c r="AV67" s="79"/>
      <c r="AW67" s="79"/>
      <c r="AX67" s="79"/>
      <c r="AY67" s="79"/>
      <c r="AZ67" s="79"/>
      <c r="BA67" s="79"/>
    </row>
    <row r="68" spans="18:53" x14ac:dyDescent="0.2">
      <c r="R68" s="79"/>
      <c r="S68" s="79"/>
      <c r="T68" s="79"/>
      <c r="U68" s="79"/>
      <c r="V68" s="79"/>
      <c r="W68" s="79"/>
      <c r="X68" s="79"/>
      <c r="Y68" s="79"/>
      <c r="Z68" s="79"/>
      <c r="AA68" s="79"/>
      <c r="AB68" s="79"/>
      <c r="AC68" s="79"/>
      <c r="AD68" s="79"/>
      <c r="AE68" s="79"/>
      <c r="AF68" s="79"/>
      <c r="AG68" s="79"/>
      <c r="AH68" s="79"/>
      <c r="AI68" s="79"/>
      <c r="AJ68" s="79"/>
      <c r="AK68" s="79"/>
      <c r="AL68" s="79"/>
      <c r="AM68" s="79"/>
      <c r="AN68" s="79"/>
      <c r="AO68" s="79"/>
      <c r="AP68" s="79"/>
      <c r="AQ68" s="79"/>
      <c r="AR68" s="79"/>
      <c r="AS68" s="79"/>
      <c r="AT68" s="79"/>
      <c r="AU68" s="79"/>
      <c r="AV68" s="79"/>
      <c r="AW68" s="79"/>
      <c r="AX68" s="79"/>
      <c r="AY68" s="79"/>
      <c r="AZ68" s="79"/>
      <c r="BA68" s="79"/>
    </row>
    <row r="69" spans="18:53" x14ac:dyDescent="0.2">
      <c r="R69" s="79"/>
      <c r="S69" s="79"/>
      <c r="T69" s="79"/>
      <c r="U69" s="79"/>
      <c r="V69" s="79"/>
      <c r="W69" s="79"/>
      <c r="X69" s="79"/>
      <c r="Y69" s="79"/>
      <c r="Z69" s="79"/>
      <c r="AA69" s="79"/>
      <c r="AB69" s="79"/>
      <c r="AC69" s="79"/>
      <c r="AD69" s="79"/>
      <c r="AE69" s="79"/>
      <c r="AF69" s="79"/>
      <c r="AG69" s="79"/>
      <c r="AH69" s="79"/>
      <c r="AI69" s="79"/>
      <c r="AJ69" s="79"/>
      <c r="AK69" s="79"/>
      <c r="AL69" s="79"/>
      <c r="AM69" s="79"/>
      <c r="AN69" s="79"/>
      <c r="AO69" s="79"/>
      <c r="AP69" s="79"/>
      <c r="AQ69" s="79"/>
      <c r="AR69" s="79"/>
      <c r="AS69" s="79"/>
      <c r="AT69" s="79"/>
      <c r="AU69" s="79"/>
      <c r="AV69" s="79"/>
      <c r="AW69" s="79"/>
      <c r="AX69" s="79"/>
      <c r="AY69" s="79"/>
      <c r="AZ69" s="79"/>
      <c r="BA69" s="79"/>
    </row>
    <row r="70" spans="18:53" x14ac:dyDescent="0.2">
      <c r="R70" s="79"/>
      <c r="S70" s="79"/>
      <c r="T70" s="79"/>
      <c r="U70" s="79"/>
      <c r="V70" s="79"/>
      <c r="W70" s="79"/>
      <c r="X70" s="79"/>
      <c r="Y70" s="79"/>
      <c r="Z70" s="79"/>
      <c r="AA70" s="79"/>
      <c r="AB70" s="79"/>
      <c r="AC70" s="79"/>
      <c r="AD70" s="79"/>
      <c r="AE70" s="79"/>
      <c r="AF70" s="79"/>
      <c r="AG70" s="79"/>
      <c r="AH70" s="79"/>
      <c r="AI70" s="79"/>
      <c r="AJ70" s="79"/>
      <c r="AK70" s="79"/>
      <c r="AL70" s="79"/>
      <c r="AM70" s="79"/>
      <c r="AN70" s="79"/>
      <c r="AO70" s="79"/>
      <c r="AP70" s="79"/>
      <c r="AQ70" s="79"/>
      <c r="AR70" s="79"/>
      <c r="AS70" s="79"/>
      <c r="AT70" s="79"/>
      <c r="AU70" s="79"/>
      <c r="AV70" s="79"/>
      <c r="AW70" s="79"/>
      <c r="AX70" s="79"/>
      <c r="AY70" s="79"/>
      <c r="AZ70" s="79"/>
      <c r="BA70" s="79"/>
    </row>
    <row r="71" spans="18:53" x14ac:dyDescent="0.2">
      <c r="R71" s="79"/>
      <c r="S71" s="79"/>
      <c r="T71" s="79"/>
      <c r="U71" s="79"/>
      <c r="V71" s="79"/>
      <c r="W71" s="79"/>
      <c r="X71" s="79"/>
      <c r="Y71" s="79"/>
      <c r="Z71" s="79"/>
      <c r="AA71" s="79"/>
      <c r="AB71" s="79"/>
      <c r="AC71" s="79"/>
      <c r="AD71" s="79"/>
      <c r="AE71" s="79"/>
      <c r="AF71" s="79"/>
      <c r="AG71" s="79"/>
      <c r="AH71" s="79"/>
      <c r="AI71" s="79"/>
      <c r="AJ71" s="79"/>
      <c r="AK71" s="79"/>
      <c r="AL71" s="79"/>
      <c r="AM71" s="79"/>
      <c r="AN71" s="79"/>
      <c r="AO71" s="79"/>
      <c r="AP71" s="79"/>
      <c r="AQ71" s="79"/>
      <c r="AR71" s="79"/>
      <c r="AS71" s="79"/>
      <c r="AT71" s="79"/>
      <c r="AU71" s="79"/>
      <c r="AV71" s="79"/>
      <c r="AW71" s="79"/>
      <c r="AX71" s="79"/>
      <c r="AY71" s="79"/>
      <c r="AZ71" s="79"/>
      <c r="BA71" s="79"/>
    </row>
  </sheetData>
  <mergeCells count="97">
    <mergeCell ref="T9:X9"/>
    <mergeCell ref="B10:C10"/>
    <mergeCell ref="D10:I10"/>
    <mergeCell ref="N10:P10"/>
    <mergeCell ref="B11:C11"/>
    <mergeCell ref="D11:I11"/>
    <mergeCell ref="N11:P11"/>
    <mergeCell ref="U11:W11"/>
    <mergeCell ref="B2:C5"/>
    <mergeCell ref="D2:K3"/>
    <mergeCell ref="L2:O2"/>
    <mergeCell ref="P2:Q5"/>
    <mergeCell ref="L3:O3"/>
    <mergeCell ref="D4:K5"/>
    <mergeCell ref="L4:O4"/>
    <mergeCell ref="L5:O5"/>
    <mergeCell ref="C6:Q6"/>
    <mergeCell ref="D7:Q7"/>
    <mergeCell ref="D8:Q8"/>
    <mergeCell ref="B9:C9"/>
    <mergeCell ref="D9:I9"/>
    <mergeCell ref="J9:L14"/>
    <mergeCell ref="M9:Q9"/>
    <mergeCell ref="B12:C12"/>
    <mergeCell ref="D12:I12"/>
    <mergeCell ref="N12:P12"/>
    <mergeCell ref="D14:I14"/>
    <mergeCell ref="N14:P14"/>
    <mergeCell ref="U12:W12"/>
    <mergeCell ref="B13:C13"/>
    <mergeCell ref="D13:I13"/>
    <mergeCell ref="N13:P13"/>
    <mergeCell ref="U13:W13"/>
    <mergeCell ref="U14:V14"/>
    <mergeCell ref="H15:H17"/>
    <mergeCell ref="I15:L16"/>
    <mergeCell ref="M15:N16"/>
    <mergeCell ref="O15:Q15"/>
    <mergeCell ref="U15:V15"/>
    <mergeCell ref="O16:O17"/>
    <mergeCell ref="P16:P17"/>
    <mergeCell ref="Q16:Q17"/>
    <mergeCell ref="U16:V16"/>
    <mergeCell ref="U17:V17"/>
    <mergeCell ref="U18:V18"/>
    <mergeCell ref="C22:C23"/>
    <mergeCell ref="E22:E23"/>
    <mergeCell ref="O22:O23"/>
    <mergeCell ref="P22:P23"/>
    <mergeCell ref="Q22:Q23"/>
    <mergeCell ref="Q18:Q19"/>
    <mergeCell ref="Q20:Q21"/>
    <mergeCell ref="O18:O19"/>
    <mergeCell ref="P18:P19"/>
    <mergeCell ref="O20:O21"/>
    <mergeCell ref="P20:P21"/>
    <mergeCell ref="G15:G17"/>
    <mergeCell ref="B18:B23"/>
    <mergeCell ref="C18:C19"/>
    <mergeCell ref="C20:C21"/>
    <mergeCell ref="E18:E19"/>
    <mergeCell ref="E20:E21"/>
    <mergeCell ref="B15:B17"/>
    <mergeCell ref="C15:C17"/>
    <mergeCell ref="D15:D17"/>
    <mergeCell ref="E15:E17"/>
    <mergeCell ref="F15:F17"/>
    <mergeCell ref="B24:B25"/>
    <mergeCell ref="C24:C25"/>
    <mergeCell ref="E24:E25"/>
    <mergeCell ref="O24:O25"/>
    <mergeCell ref="P24:P25"/>
    <mergeCell ref="Q24:Q25"/>
    <mergeCell ref="Q26:Q27"/>
    <mergeCell ref="B36:L37"/>
    <mergeCell ref="M36:Q37"/>
    <mergeCell ref="B32:C33"/>
    <mergeCell ref="D32:I33"/>
    <mergeCell ref="J32:J33"/>
    <mergeCell ref="M32:Q33"/>
    <mergeCell ref="B34:C35"/>
    <mergeCell ref="D34:I35"/>
    <mergeCell ref="J34:J35"/>
    <mergeCell ref="M34:Q35"/>
    <mergeCell ref="B26:B27"/>
    <mergeCell ref="C26:C27"/>
    <mergeCell ref="E26:E27"/>
    <mergeCell ref="O26:O27"/>
    <mergeCell ref="B30:C31"/>
    <mergeCell ref="D30:I31"/>
    <mergeCell ref="J30:J31"/>
    <mergeCell ref="M30:Q31"/>
    <mergeCell ref="P26:P27"/>
    <mergeCell ref="B29:C29"/>
    <mergeCell ref="D29:I29"/>
    <mergeCell ref="K29:L29"/>
    <mergeCell ref="M29:Q29"/>
  </mergeCells>
  <pageMargins left="0.62992125984251968" right="0.19685039370078741" top="0.23622047244094491" bottom="0.19685039370078741" header="0.15748031496062992" footer="0"/>
  <pageSetup paperSize="9" scale="50" orientation="landscape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BA65"/>
  <sheetViews>
    <sheetView zoomScale="80" zoomScaleNormal="80" workbookViewId="0">
      <selection activeCell="B12" sqref="B12:C12"/>
    </sheetView>
  </sheetViews>
  <sheetFormatPr baseColWidth="10" defaultColWidth="12.42578125" defaultRowHeight="14.25" x14ac:dyDescent="0.2"/>
  <cols>
    <col min="1" max="1" width="6.7109375" style="4" customWidth="1"/>
    <col min="2" max="2" width="45.42578125" style="4" customWidth="1"/>
    <col min="3" max="3" width="86.85546875" style="4" customWidth="1"/>
    <col min="4" max="4" width="16.85546875" style="4" customWidth="1"/>
    <col min="5" max="5" width="13.85546875" style="4" customWidth="1"/>
    <col min="6" max="6" width="16.7109375" style="4" customWidth="1"/>
    <col min="7" max="7" width="18" style="4" customWidth="1"/>
    <col min="8" max="8" width="24.42578125" style="4" bestFit="1" customWidth="1"/>
    <col min="9" max="9" width="24" style="4" bestFit="1" customWidth="1"/>
    <col min="10" max="10" width="20.85546875" style="4" customWidth="1"/>
    <col min="11" max="11" width="13.42578125" style="4" customWidth="1"/>
    <col min="12" max="12" width="15.85546875" style="4" customWidth="1"/>
    <col min="13" max="13" width="14.85546875" style="45" customWidth="1"/>
    <col min="14" max="14" width="21.140625" style="45" customWidth="1"/>
    <col min="15" max="17" width="16.85546875" style="4" customWidth="1"/>
    <col min="18" max="18" width="16.42578125" style="4" customWidth="1"/>
    <col min="19" max="19" width="12.42578125" style="4"/>
    <col min="20" max="20" width="14.42578125" style="4" customWidth="1"/>
    <col min="21" max="21" width="18.42578125" style="4" customWidth="1"/>
    <col min="22" max="22" width="33.85546875" style="4" customWidth="1"/>
    <col min="23" max="23" width="12.42578125" style="4" hidden="1" customWidth="1"/>
    <col min="24" max="24" width="24.28515625" style="4" customWidth="1"/>
    <col min="25" max="25" width="22.42578125" style="4" customWidth="1"/>
    <col min="26" max="27" width="12.42578125" style="4"/>
    <col min="28" max="28" width="16.85546875" style="4" customWidth="1"/>
    <col min="29" max="29" width="12.42578125" style="4"/>
    <col min="30" max="30" width="30.140625" style="4" customWidth="1"/>
    <col min="31" max="31" width="15.42578125" style="4" customWidth="1"/>
    <col min="32" max="32" width="15.85546875" style="4" customWidth="1"/>
    <col min="33" max="33" width="24.42578125" style="4" customWidth="1"/>
    <col min="34" max="34" width="17.140625" style="4" customWidth="1"/>
    <col min="35" max="16384" width="12.42578125" style="4"/>
  </cols>
  <sheetData>
    <row r="1" spans="2:28" ht="22.5" customHeight="1" x14ac:dyDescent="0.2"/>
    <row r="2" spans="2:28" ht="37.5" customHeight="1" x14ac:dyDescent="0.25">
      <c r="B2" s="158"/>
      <c r="C2" s="158"/>
      <c r="D2" s="209" t="s">
        <v>181</v>
      </c>
      <c r="E2" s="210"/>
      <c r="F2" s="210"/>
      <c r="G2" s="210"/>
      <c r="H2" s="210"/>
      <c r="I2" s="210"/>
      <c r="J2" s="210"/>
      <c r="K2" s="211"/>
      <c r="L2" s="215" t="s">
        <v>182</v>
      </c>
      <c r="M2" s="216"/>
      <c r="N2" s="216"/>
      <c r="O2" s="217"/>
      <c r="P2" s="218"/>
      <c r="Q2" s="219"/>
      <c r="R2" s="46"/>
    </row>
    <row r="3" spans="2:28" ht="37.5" customHeight="1" x14ac:dyDescent="0.25">
      <c r="B3" s="158"/>
      <c r="C3" s="158"/>
      <c r="D3" s="212"/>
      <c r="E3" s="213"/>
      <c r="F3" s="213"/>
      <c r="G3" s="213"/>
      <c r="H3" s="213"/>
      <c r="I3" s="213"/>
      <c r="J3" s="213"/>
      <c r="K3" s="214"/>
      <c r="L3" s="215" t="s">
        <v>183</v>
      </c>
      <c r="M3" s="216"/>
      <c r="N3" s="216"/>
      <c r="O3" s="217"/>
      <c r="P3" s="220"/>
      <c r="Q3" s="221"/>
      <c r="R3" s="46"/>
    </row>
    <row r="4" spans="2:28" ht="33.75" customHeight="1" x14ac:dyDescent="0.25">
      <c r="B4" s="158"/>
      <c r="C4" s="158"/>
      <c r="D4" s="209" t="s">
        <v>184</v>
      </c>
      <c r="E4" s="210"/>
      <c r="F4" s="210"/>
      <c r="G4" s="210"/>
      <c r="H4" s="210"/>
      <c r="I4" s="210"/>
      <c r="J4" s="210"/>
      <c r="K4" s="211"/>
      <c r="L4" s="215" t="s">
        <v>185</v>
      </c>
      <c r="M4" s="216"/>
      <c r="N4" s="216"/>
      <c r="O4" s="217"/>
      <c r="P4" s="220"/>
      <c r="Q4" s="221"/>
      <c r="R4" s="46"/>
    </row>
    <row r="5" spans="2:28" ht="38.25" customHeight="1" x14ac:dyDescent="0.25">
      <c r="B5" s="158"/>
      <c r="C5" s="158"/>
      <c r="D5" s="212"/>
      <c r="E5" s="213"/>
      <c r="F5" s="213"/>
      <c r="G5" s="213"/>
      <c r="H5" s="213"/>
      <c r="I5" s="213"/>
      <c r="J5" s="213"/>
      <c r="K5" s="214"/>
      <c r="L5" s="215" t="s">
        <v>186</v>
      </c>
      <c r="M5" s="216"/>
      <c r="N5" s="216"/>
      <c r="O5" s="217"/>
      <c r="P5" s="222"/>
      <c r="Q5" s="223"/>
      <c r="R5" s="46"/>
    </row>
    <row r="6" spans="2:28" ht="23.25" customHeight="1" x14ac:dyDescent="0.25">
      <c r="C6" s="224"/>
      <c r="D6" s="224"/>
      <c r="E6" s="224"/>
      <c r="F6" s="224"/>
      <c r="G6" s="224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46"/>
    </row>
    <row r="7" spans="2:28" ht="31.5" customHeight="1" x14ac:dyDescent="0.25">
      <c r="B7" s="5" t="s">
        <v>36</v>
      </c>
      <c r="C7" s="5" t="s">
        <v>44</v>
      </c>
      <c r="D7" s="167" t="s">
        <v>50</v>
      </c>
      <c r="E7" s="168"/>
      <c r="F7" s="168"/>
      <c r="G7" s="168"/>
      <c r="H7" s="168"/>
      <c r="I7" s="168"/>
      <c r="J7" s="168"/>
      <c r="K7" s="168"/>
      <c r="L7" s="168"/>
      <c r="M7" s="168"/>
      <c r="N7" s="168"/>
      <c r="O7" s="168"/>
      <c r="P7" s="168"/>
      <c r="Q7" s="169"/>
      <c r="R7" s="46"/>
    </row>
    <row r="8" spans="2:28" ht="36" customHeight="1" x14ac:dyDescent="0.25">
      <c r="B8" s="5" t="s">
        <v>31</v>
      </c>
      <c r="C8" s="6">
        <v>45474</v>
      </c>
      <c r="D8" s="170" t="str">
        <f>+'49 - Cobertura'!D8:Q8</f>
        <v>FECHA DE  SEGUIMIENTO: Enero 15 2025</v>
      </c>
      <c r="E8" s="170"/>
      <c r="F8" s="170"/>
      <c r="G8" s="170"/>
      <c r="H8" s="170"/>
      <c r="I8" s="170"/>
      <c r="J8" s="170"/>
      <c r="K8" s="170"/>
      <c r="L8" s="170"/>
      <c r="M8" s="170"/>
      <c r="N8" s="170"/>
      <c r="O8" s="170"/>
      <c r="P8" s="170"/>
      <c r="Q8" s="170"/>
    </row>
    <row r="9" spans="2:28" ht="36" customHeight="1" x14ac:dyDescent="0.2">
      <c r="B9" s="171" t="s">
        <v>45</v>
      </c>
      <c r="C9" s="172"/>
      <c r="D9" s="173" t="s">
        <v>46</v>
      </c>
      <c r="E9" s="173"/>
      <c r="F9" s="173"/>
      <c r="G9" s="173"/>
      <c r="H9" s="173"/>
      <c r="I9" s="174"/>
      <c r="J9" s="142" t="s">
        <v>30</v>
      </c>
      <c r="K9" s="143"/>
      <c r="L9" s="144"/>
      <c r="M9" s="178" t="s">
        <v>29</v>
      </c>
      <c r="N9" s="179"/>
      <c r="O9" s="179"/>
      <c r="P9" s="179"/>
      <c r="Q9" s="180"/>
      <c r="R9" s="47"/>
      <c r="T9" s="225"/>
      <c r="U9" s="225"/>
      <c r="V9" s="225"/>
      <c r="W9" s="225"/>
      <c r="X9" s="225"/>
    </row>
    <row r="10" spans="2:28" ht="36" customHeight="1" x14ac:dyDescent="0.2">
      <c r="B10" s="171" t="s">
        <v>28</v>
      </c>
      <c r="C10" s="172"/>
      <c r="D10" s="173" t="s">
        <v>47</v>
      </c>
      <c r="E10" s="173"/>
      <c r="F10" s="173"/>
      <c r="G10" s="173"/>
      <c r="H10" s="173"/>
      <c r="I10" s="174"/>
      <c r="J10" s="175"/>
      <c r="K10" s="176"/>
      <c r="L10" s="177"/>
      <c r="M10" s="7" t="s">
        <v>27</v>
      </c>
      <c r="N10" s="226" t="s">
        <v>26</v>
      </c>
      <c r="O10" s="226"/>
      <c r="P10" s="226"/>
      <c r="Q10" s="7" t="s">
        <v>25</v>
      </c>
      <c r="R10" s="47"/>
      <c r="T10" s="48"/>
      <c r="U10" s="48"/>
      <c r="V10" s="48"/>
      <c r="W10" s="48"/>
      <c r="X10" s="48"/>
    </row>
    <row r="11" spans="2:28" ht="31.5" customHeight="1" x14ac:dyDescent="0.2">
      <c r="B11" s="227" t="s">
        <v>24</v>
      </c>
      <c r="C11" s="228"/>
      <c r="D11" s="197" t="s">
        <v>53</v>
      </c>
      <c r="E11" s="197"/>
      <c r="F11" s="197"/>
      <c r="G11" s="197"/>
      <c r="H11" s="197"/>
      <c r="I11" s="198"/>
      <c r="J11" s="175"/>
      <c r="K11" s="176"/>
      <c r="L11" s="177"/>
      <c r="M11" s="8"/>
      <c r="N11" s="229"/>
      <c r="O11" s="230"/>
      <c r="P11" s="231"/>
      <c r="Q11" s="9"/>
      <c r="R11" s="47"/>
      <c r="T11" s="49"/>
      <c r="U11" s="232"/>
      <c r="V11" s="232"/>
      <c r="W11" s="232"/>
      <c r="X11" s="49"/>
      <c r="Z11" s="10"/>
      <c r="AA11" s="10"/>
    </row>
    <row r="12" spans="2:28" ht="74.25" customHeight="1" x14ac:dyDescent="0.2">
      <c r="B12" s="181" t="s">
        <v>23</v>
      </c>
      <c r="C12" s="182"/>
      <c r="D12" s="197" t="s">
        <v>54</v>
      </c>
      <c r="E12" s="197"/>
      <c r="F12" s="197"/>
      <c r="G12" s="197"/>
      <c r="H12" s="197"/>
      <c r="I12" s="198"/>
      <c r="J12" s="175"/>
      <c r="K12" s="176"/>
      <c r="L12" s="177"/>
      <c r="M12" s="11"/>
      <c r="N12" s="199"/>
      <c r="O12" s="200"/>
      <c r="P12" s="201"/>
      <c r="Q12" s="12"/>
      <c r="R12" s="47"/>
      <c r="T12" s="50"/>
      <c r="U12" s="233"/>
      <c r="V12" s="233"/>
      <c r="W12" s="233"/>
      <c r="X12" s="51"/>
      <c r="Z12" s="13"/>
      <c r="AA12" s="14"/>
      <c r="AB12" s="15"/>
    </row>
    <row r="13" spans="2:28" ht="74.25" customHeight="1" x14ac:dyDescent="0.2">
      <c r="B13" s="187" t="s">
        <v>22</v>
      </c>
      <c r="C13" s="188"/>
      <c r="D13" s="189">
        <v>2024730010050</v>
      </c>
      <c r="E13" s="190"/>
      <c r="F13" s="190"/>
      <c r="G13" s="190"/>
      <c r="H13" s="190"/>
      <c r="I13" s="191"/>
      <c r="J13" s="175"/>
      <c r="K13" s="176"/>
      <c r="L13" s="177"/>
      <c r="M13" s="16"/>
      <c r="N13" s="192"/>
      <c r="O13" s="193"/>
      <c r="P13" s="194"/>
      <c r="Q13" s="17"/>
      <c r="R13" s="47"/>
      <c r="T13" s="50"/>
      <c r="U13" s="233"/>
      <c r="V13" s="233"/>
      <c r="W13" s="233"/>
      <c r="X13" s="51"/>
      <c r="Z13" s="13"/>
      <c r="AA13" s="14"/>
      <c r="AB13" s="15"/>
    </row>
    <row r="14" spans="2:28" ht="28.5" customHeight="1" x14ac:dyDescent="0.2">
      <c r="B14" s="18" t="s">
        <v>43</v>
      </c>
      <c r="C14" s="19"/>
      <c r="D14" s="266" t="s">
        <v>55</v>
      </c>
      <c r="E14" s="267"/>
      <c r="F14" s="267"/>
      <c r="G14" s="267"/>
      <c r="H14" s="267"/>
      <c r="I14" s="188"/>
      <c r="J14" s="145"/>
      <c r="K14" s="146"/>
      <c r="L14" s="147"/>
      <c r="M14" s="20"/>
      <c r="N14" s="192"/>
      <c r="O14" s="193"/>
      <c r="P14" s="194"/>
      <c r="Q14" s="21"/>
      <c r="R14" s="47"/>
      <c r="T14" s="52"/>
      <c r="U14" s="233"/>
      <c r="V14" s="233"/>
      <c r="W14" s="53"/>
      <c r="X14" s="51"/>
      <c r="Y14" s="22"/>
      <c r="Z14" s="13"/>
      <c r="AA14" s="14"/>
      <c r="AB14" s="15"/>
    </row>
    <row r="15" spans="2:28" ht="28.5" customHeight="1" x14ac:dyDescent="0.25">
      <c r="B15" s="183" t="s">
        <v>34</v>
      </c>
      <c r="C15" s="137" t="s">
        <v>32</v>
      </c>
      <c r="D15" s="148" t="s">
        <v>187</v>
      </c>
      <c r="E15" s="148" t="s">
        <v>21</v>
      </c>
      <c r="F15" s="148" t="s">
        <v>42</v>
      </c>
      <c r="G15" s="186" t="s">
        <v>188</v>
      </c>
      <c r="H15" s="148" t="s">
        <v>35</v>
      </c>
      <c r="I15" s="202" t="s">
        <v>33</v>
      </c>
      <c r="J15" s="203"/>
      <c r="K15" s="203"/>
      <c r="L15" s="204"/>
      <c r="M15" s="148" t="s">
        <v>20</v>
      </c>
      <c r="N15" s="148"/>
      <c r="O15" s="208" t="s">
        <v>19</v>
      </c>
      <c r="P15" s="208"/>
      <c r="Q15" s="208"/>
      <c r="T15" s="54"/>
      <c r="U15" s="234"/>
      <c r="V15" s="234"/>
      <c r="X15" s="51"/>
      <c r="Z15" s="13"/>
      <c r="AA15" s="14"/>
      <c r="AB15" s="15"/>
    </row>
    <row r="16" spans="2:28" ht="33.75" customHeight="1" x14ac:dyDescent="0.2">
      <c r="B16" s="184"/>
      <c r="C16" s="137"/>
      <c r="D16" s="148"/>
      <c r="E16" s="148"/>
      <c r="F16" s="148"/>
      <c r="G16" s="148"/>
      <c r="H16" s="148"/>
      <c r="I16" s="205"/>
      <c r="J16" s="206"/>
      <c r="K16" s="206"/>
      <c r="L16" s="207"/>
      <c r="M16" s="148"/>
      <c r="N16" s="148"/>
      <c r="O16" s="148" t="s">
        <v>18</v>
      </c>
      <c r="P16" s="148" t="s">
        <v>17</v>
      </c>
      <c r="Q16" s="137" t="s">
        <v>16</v>
      </c>
      <c r="T16" s="22"/>
      <c r="U16" s="234"/>
      <c r="V16" s="234"/>
      <c r="X16" s="14"/>
      <c r="Z16" s="13"/>
      <c r="AA16" s="14"/>
      <c r="AB16" s="15"/>
    </row>
    <row r="17" spans="2:28" ht="39.75" customHeight="1" x14ac:dyDescent="0.2">
      <c r="B17" s="185"/>
      <c r="C17" s="137"/>
      <c r="D17" s="148"/>
      <c r="E17" s="148"/>
      <c r="F17" s="148"/>
      <c r="G17" s="148"/>
      <c r="H17" s="148"/>
      <c r="I17" s="55" t="s">
        <v>15</v>
      </c>
      <c r="J17" s="55" t="s">
        <v>14</v>
      </c>
      <c r="K17" s="55" t="s">
        <v>13</v>
      </c>
      <c r="L17" s="56" t="s">
        <v>12</v>
      </c>
      <c r="M17" s="23" t="s">
        <v>11</v>
      </c>
      <c r="N17" s="57" t="s">
        <v>10</v>
      </c>
      <c r="O17" s="148"/>
      <c r="P17" s="148"/>
      <c r="Q17" s="137"/>
      <c r="T17" s="22"/>
      <c r="U17" s="234"/>
      <c r="V17" s="234"/>
      <c r="X17" s="14"/>
      <c r="Z17" s="13"/>
      <c r="AA17" s="14"/>
      <c r="AB17" s="15"/>
    </row>
    <row r="18" spans="2:28" ht="33" customHeight="1" x14ac:dyDescent="0.2">
      <c r="B18" s="261" t="s">
        <v>84</v>
      </c>
      <c r="C18" s="263" t="s">
        <v>113</v>
      </c>
      <c r="D18" s="23" t="s">
        <v>37</v>
      </c>
      <c r="E18" s="149" t="s">
        <v>114</v>
      </c>
      <c r="F18" s="58">
        <v>250</v>
      </c>
      <c r="G18" s="23" t="s">
        <v>37</v>
      </c>
      <c r="H18" s="91">
        <f>SUM(I18:L18)</f>
        <v>857869704</v>
      </c>
      <c r="I18" s="92">
        <v>857869704</v>
      </c>
      <c r="J18" s="40"/>
      <c r="K18" s="93"/>
      <c r="L18" s="40"/>
      <c r="M18" s="264">
        <v>45322</v>
      </c>
      <c r="N18" s="264">
        <v>45626</v>
      </c>
      <c r="O18" s="150">
        <f>+F19/F18</f>
        <v>1</v>
      </c>
      <c r="P18" s="150">
        <f>+H19/H18</f>
        <v>0.33026607966097377</v>
      </c>
      <c r="Q18" s="153">
        <f>+(O18*O18)/P18</f>
        <v>3.0278616593824124</v>
      </c>
      <c r="T18" s="22"/>
      <c r="U18" s="234"/>
      <c r="V18" s="234"/>
      <c r="X18" s="59"/>
      <c r="Z18" s="13"/>
      <c r="AA18" s="14"/>
      <c r="AB18" s="15"/>
    </row>
    <row r="19" spans="2:28" ht="37.5" customHeight="1" x14ac:dyDescent="0.2">
      <c r="B19" s="262"/>
      <c r="C19" s="263"/>
      <c r="D19" s="23" t="s">
        <v>2</v>
      </c>
      <c r="E19" s="122"/>
      <c r="F19" s="58">
        <v>250</v>
      </c>
      <c r="G19" s="23" t="s">
        <v>38</v>
      </c>
      <c r="H19" s="91">
        <f>SUM(I19:L19)</f>
        <v>283325264</v>
      </c>
      <c r="I19" s="94">
        <v>283325264</v>
      </c>
      <c r="J19" s="40"/>
      <c r="K19" s="93"/>
      <c r="L19" s="40"/>
      <c r="M19" s="265"/>
      <c r="N19" s="265"/>
      <c r="O19" s="150"/>
      <c r="P19" s="150"/>
      <c r="Q19" s="153"/>
      <c r="T19" s="22"/>
      <c r="U19" s="60"/>
      <c r="V19" s="60"/>
      <c r="X19" s="59"/>
      <c r="Z19" s="13"/>
      <c r="AA19" s="14"/>
      <c r="AB19" s="15"/>
    </row>
    <row r="20" spans="2:28" ht="15" x14ac:dyDescent="0.2">
      <c r="B20" s="158"/>
      <c r="C20" s="159" t="s">
        <v>9</v>
      </c>
      <c r="D20" s="23" t="s">
        <v>3</v>
      </c>
      <c r="E20" s="149"/>
      <c r="F20" s="65"/>
      <c r="G20" s="23" t="s">
        <v>3</v>
      </c>
      <c r="H20" s="91">
        <f>SUM(I20:L20)</f>
        <v>857869704</v>
      </c>
      <c r="I20" s="95">
        <f>+I18</f>
        <v>857869704</v>
      </c>
      <c r="J20" s="96">
        <f t="shared" ref="J20:L20" si="0">+J18</f>
        <v>0</v>
      </c>
      <c r="K20" s="96">
        <f t="shared" si="0"/>
        <v>0</v>
      </c>
      <c r="L20" s="96">
        <f t="shared" si="0"/>
        <v>0</v>
      </c>
      <c r="M20" s="40"/>
      <c r="N20" s="67"/>
      <c r="O20" s="160"/>
      <c r="P20" s="160"/>
      <c r="Q20" s="158"/>
    </row>
    <row r="21" spans="2:28" ht="15" x14ac:dyDescent="0.2">
      <c r="B21" s="158"/>
      <c r="C21" s="159"/>
      <c r="D21" s="23" t="s">
        <v>2</v>
      </c>
      <c r="E21" s="128"/>
      <c r="F21" s="65"/>
      <c r="G21" s="23" t="s">
        <v>38</v>
      </c>
      <c r="H21" s="91">
        <f>SUM(I21:L21)</f>
        <v>283325264</v>
      </c>
      <c r="I21" s="97">
        <f>+I19</f>
        <v>283325264</v>
      </c>
      <c r="J21" s="40">
        <f t="shared" ref="J21:L21" si="1">+J19</f>
        <v>0</v>
      </c>
      <c r="K21" s="40">
        <f t="shared" si="1"/>
        <v>0</v>
      </c>
      <c r="L21" s="40">
        <f t="shared" si="1"/>
        <v>0</v>
      </c>
      <c r="M21" s="40"/>
      <c r="N21" s="67"/>
      <c r="O21" s="160"/>
      <c r="P21" s="160"/>
      <c r="Q21" s="158"/>
    </row>
    <row r="22" spans="2:28" x14ac:dyDescent="0.2">
      <c r="D22" s="41"/>
      <c r="H22" s="98"/>
      <c r="I22" s="43"/>
      <c r="J22" s="13"/>
      <c r="K22" s="13"/>
      <c r="L22" s="13"/>
      <c r="M22" s="71"/>
      <c r="N22" s="71"/>
      <c r="O22" s="43"/>
      <c r="P22" s="72"/>
      <c r="Q22" s="73"/>
      <c r="R22" s="72"/>
    </row>
    <row r="23" spans="2:28" ht="15" x14ac:dyDescent="0.2">
      <c r="B23" s="154" t="s">
        <v>39</v>
      </c>
      <c r="C23" s="154"/>
      <c r="D23" s="155" t="s">
        <v>8</v>
      </c>
      <c r="E23" s="155"/>
      <c r="F23" s="155"/>
      <c r="G23" s="155"/>
      <c r="H23" s="155"/>
      <c r="I23" s="155"/>
      <c r="J23" s="74" t="s">
        <v>40</v>
      </c>
      <c r="K23" s="155" t="s">
        <v>41</v>
      </c>
      <c r="L23" s="155"/>
      <c r="M23" s="156" t="s">
        <v>7</v>
      </c>
      <c r="N23" s="157"/>
      <c r="O23" s="157"/>
      <c r="P23" s="157"/>
      <c r="Q23" s="157"/>
    </row>
    <row r="24" spans="2:28" ht="26.25" customHeight="1" x14ac:dyDescent="0.2">
      <c r="B24" s="243" t="s">
        <v>190</v>
      </c>
      <c r="C24" s="244"/>
      <c r="D24" s="243" t="s">
        <v>144</v>
      </c>
      <c r="E24" s="249"/>
      <c r="F24" s="249"/>
      <c r="G24" s="249"/>
      <c r="H24" s="249"/>
      <c r="I24" s="244"/>
      <c r="J24" s="183" t="s">
        <v>77</v>
      </c>
      <c r="K24" s="252" t="s">
        <v>3</v>
      </c>
      <c r="L24" s="255">
        <v>81.12</v>
      </c>
      <c r="M24" s="131" t="s">
        <v>79</v>
      </c>
      <c r="N24" s="135"/>
      <c r="O24" s="135"/>
      <c r="P24" s="135"/>
      <c r="Q24" s="132"/>
    </row>
    <row r="25" spans="2:28" ht="18" customHeight="1" x14ac:dyDescent="0.2">
      <c r="B25" s="245"/>
      <c r="C25" s="246"/>
      <c r="D25" s="245"/>
      <c r="E25" s="250"/>
      <c r="F25" s="250"/>
      <c r="G25" s="250"/>
      <c r="H25" s="250"/>
      <c r="I25" s="246"/>
      <c r="J25" s="184"/>
      <c r="K25" s="253"/>
      <c r="L25" s="256"/>
      <c r="M25" s="138"/>
      <c r="N25" s="139"/>
      <c r="O25" s="139"/>
      <c r="P25" s="139"/>
      <c r="Q25" s="140"/>
    </row>
    <row r="26" spans="2:28" ht="18.75" customHeight="1" x14ac:dyDescent="0.2">
      <c r="B26" s="245"/>
      <c r="C26" s="246"/>
      <c r="D26" s="245"/>
      <c r="E26" s="250"/>
      <c r="F26" s="250"/>
      <c r="G26" s="250"/>
      <c r="H26" s="250"/>
      <c r="I26" s="246"/>
      <c r="J26" s="184"/>
      <c r="K26" s="254"/>
      <c r="L26" s="257"/>
      <c r="M26" s="138"/>
      <c r="N26" s="139"/>
      <c r="O26" s="139"/>
      <c r="P26" s="139"/>
      <c r="Q26" s="140"/>
    </row>
    <row r="27" spans="2:28" ht="14.25" customHeight="1" x14ac:dyDescent="0.2">
      <c r="B27" s="245"/>
      <c r="C27" s="246"/>
      <c r="D27" s="245"/>
      <c r="E27" s="250"/>
      <c r="F27" s="250"/>
      <c r="G27" s="250"/>
      <c r="H27" s="250"/>
      <c r="I27" s="246"/>
      <c r="J27" s="184"/>
      <c r="K27" s="252" t="s">
        <v>2</v>
      </c>
      <c r="L27" s="258"/>
      <c r="M27" s="133"/>
      <c r="N27" s="136"/>
      <c r="O27" s="136"/>
      <c r="P27" s="136"/>
      <c r="Q27" s="134"/>
    </row>
    <row r="28" spans="2:28" ht="15.75" customHeight="1" x14ac:dyDescent="0.2">
      <c r="B28" s="245"/>
      <c r="C28" s="246"/>
      <c r="D28" s="245"/>
      <c r="E28" s="250"/>
      <c r="F28" s="250"/>
      <c r="G28" s="250"/>
      <c r="H28" s="250"/>
      <c r="I28" s="246"/>
      <c r="J28" s="184"/>
      <c r="K28" s="253"/>
      <c r="L28" s="259"/>
      <c r="M28" s="130" t="s">
        <v>4</v>
      </c>
      <c r="N28" s="130"/>
      <c r="O28" s="130"/>
      <c r="P28" s="130"/>
      <c r="Q28" s="130"/>
    </row>
    <row r="29" spans="2:28" ht="15.75" customHeight="1" x14ac:dyDescent="0.2">
      <c r="B29" s="247"/>
      <c r="C29" s="248"/>
      <c r="D29" s="247"/>
      <c r="E29" s="251"/>
      <c r="F29" s="251"/>
      <c r="G29" s="251"/>
      <c r="H29" s="251"/>
      <c r="I29" s="248"/>
      <c r="J29" s="185"/>
      <c r="K29" s="254"/>
      <c r="L29" s="260"/>
      <c r="M29" s="130"/>
      <c r="N29" s="130"/>
      <c r="O29" s="130"/>
      <c r="P29" s="130"/>
      <c r="Q29" s="130"/>
    </row>
    <row r="30" spans="2:28" ht="15" customHeight="1" x14ac:dyDescent="0.2">
      <c r="B30" s="142" t="s">
        <v>152</v>
      </c>
      <c r="C30" s="143"/>
      <c r="D30" s="143"/>
      <c r="E30" s="143"/>
      <c r="F30" s="143"/>
      <c r="G30" s="143"/>
      <c r="H30" s="143"/>
      <c r="I30" s="143"/>
      <c r="J30" s="143"/>
      <c r="K30" s="143"/>
      <c r="L30" s="144"/>
      <c r="M30" s="130"/>
      <c r="N30" s="130"/>
      <c r="O30" s="130"/>
      <c r="P30" s="130"/>
      <c r="Q30" s="130"/>
    </row>
    <row r="31" spans="2:28" ht="29.25" customHeight="1" x14ac:dyDescent="0.2">
      <c r="B31" s="145"/>
      <c r="C31" s="146"/>
      <c r="D31" s="146"/>
      <c r="E31" s="146"/>
      <c r="F31" s="146"/>
      <c r="G31" s="146"/>
      <c r="H31" s="146"/>
      <c r="I31" s="146"/>
      <c r="J31" s="146"/>
      <c r="K31" s="146"/>
      <c r="L31" s="147"/>
      <c r="M31" s="130"/>
      <c r="N31" s="130"/>
      <c r="O31" s="130"/>
      <c r="P31" s="130"/>
      <c r="Q31" s="130"/>
    </row>
    <row r="32" spans="2:28" x14ac:dyDescent="0.2">
      <c r="M32" s="78"/>
      <c r="N32" s="78"/>
    </row>
    <row r="33" spans="18:53" x14ac:dyDescent="0.2"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79"/>
      <c r="AH33" s="79"/>
      <c r="AI33" s="79"/>
      <c r="AJ33" s="79"/>
      <c r="AK33" s="79"/>
      <c r="AL33" s="79"/>
      <c r="AM33" s="79"/>
      <c r="AN33" s="79"/>
      <c r="AO33" s="79"/>
      <c r="AP33" s="79"/>
      <c r="AQ33" s="79"/>
      <c r="AR33" s="79"/>
      <c r="AS33" s="79"/>
      <c r="AT33" s="79"/>
      <c r="AU33" s="79"/>
      <c r="AV33" s="79"/>
      <c r="AW33" s="79"/>
      <c r="AX33" s="79"/>
      <c r="AY33" s="79"/>
      <c r="AZ33" s="79"/>
      <c r="BA33" s="79"/>
    </row>
    <row r="34" spans="18:53" x14ac:dyDescent="0.2"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79"/>
      <c r="AF34" s="79"/>
      <c r="AG34" s="79"/>
      <c r="AH34" s="79"/>
      <c r="AI34" s="79"/>
      <c r="AJ34" s="79"/>
      <c r="AK34" s="79"/>
      <c r="AL34" s="79"/>
      <c r="AM34" s="79"/>
      <c r="AN34" s="79"/>
      <c r="AO34" s="79"/>
      <c r="AP34" s="79"/>
      <c r="AQ34" s="79"/>
      <c r="AR34" s="79"/>
      <c r="AS34" s="79"/>
      <c r="AT34" s="79"/>
      <c r="AU34" s="79"/>
      <c r="AV34" s="79"/>
      <c r="AW34" s="79"/>
      <c r="AX34" s="79"/>
      <c r="AY34" s="79"/>
      <c r="AZ34" s="79"/>
      <c r="BA34" s="79"/>
    </row>
    <row r="35" spans="18:53" x14ac:dyDescent="0.2"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F35" s="79"/>
      <c r="AG35" s="79"/>
      <c r="AH35" s="79"/>
      <c r="AI35" s="79"/>
      <c r="AJ35" s="79"/>
      <c r="AK35" s="79"/>
      <c r="AL35" s="79"/>
      <c r="AM35" s="79"/>
      <c r="AN35" s="79"/>
      <c r="AO35" s="79"/>
      <c r="AP35" s="79"/>
      <c r="AQ35" s="79"/>
      <c r="AR35" s="79"/>
      <c r="AS35" s="79"/>
      <c r="AT35" s="79"/>
      <c r="AU35" s="79"/>
      <c r="AV35" s="79"/>
      <c r="AW35" s="79"/>
      <c r="AX35" s="79"/>
      <c r="AY35" s="79"/>
      <c r="AZ35" s="79"/>
      <c r="BA35" s="79"/>
    </row>
    <row r="36" spans="18:53" x14ac:dyDescent="0.2"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79"/>
      <c r="AD36" s="79"/>
      <c r="AE36" s="79"/>
      <c r="AF36" s="79"/>
      <c r="AG36" s="79"/>
      <c r="AH36" s="79"/>
      <c r="AI36" s="79"/>
      <c r="AJ36" s="79"/>
      <c r="AK36" s="79"/>
      <c r="AL36" s="79"/>
      <c r="AM36" s="79"/>
      <c r="AN36" s="79"/>
      <c r="AO36" s="79"/>
      <c r="AP36" s="79"/>
      <c r="AQ36" s="79"/>
      <c r="AR36" s="79"/>
      <c r="AS36" s="79"/>
      <c r="AT36" s="79"/>
      <c r="AU36" s="79"/>
      <c r="AV36" s="79"/>
      <c r="AW36" s="79"/>
      <c r="AX36" s="79"/>
      <c r="AY36" s="79"/>
      <c r="AZ36" s="79"/>
      <c r="BA36" s="79"/>
    </row>
    <row r="37" spans="18:53" x14ac:dyDescent="0.2"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79"/>
      <c r="AG37" s="79"/>
      <c r="AH37" s="79"/>
      <c r="AI37" s="79"/>
      <c r="AJ37" s="79"/>
      <c r="AK37" s="79"/>
      <c r="AL37" s="79"/>
      <c r="AM37" s="79"/>
      <c r="AN37" s="79"/>
      <c r="AO37" s="79"/>
      <c r="AP37" s="79"/>
      <c r="AQ37" s="79"/>
      <c r="AR37" s="79"/>
      <c r="AS37" s="79"/>
      <c r="AT37" s="79"/>
      <c r="AU37" s="79"/>
      <c r="AV37" s="79"/>
      <c r="AW37" s="79"/>
      <c r="AX37" s="79"/>
      <c r="AY37" s="79"/>
      <c r="AZ37" s="79"/>
      <c r="BA37" s="79"/>
    </row>
    <row r="38" spans="18:53" x14ac:dyDescent="0.2"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79"/>
      <c r="AJ38" s="79"/>
      <c r="AK38" s="79"/>
      <c r="AL38" s="79"/>
      <c r="AM38" s="79"/>
      <c r="AN38" s="79"/>
      <c r="AO38" s="79"/>
      <c r="AP38" s="79"/>
      <c r="AQ38" s="79"/>
      <c r="AR38" s="79"/>
      <c r="AS38" s="79"/>
      <c r="AT38" s="79"/>
      <c r="AU38" s="79"/>
      <c r="AV38" s="79"/>
      <c r="AW38" s="79"/>
      <c r="AX38" s="79"/>
      <c r="AY38" s="79"/>
      <c r="AZ38" s="79"/>
      <c r="BA38" s="79"/>
    </row>
    <row r="39" spans="18:53" x14ac:dyDescent="0.2"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79"/>
      <c r="AJ39" s="79"/>
      <c r="AK39" s="79"/>
      <c r="AL39" s="79"/>
      <c r="AM39" s="79"/>
      <c r="AN39" s="79"/>
      <c r="AO39" s="79"/>
      <c r="AP39" s="79"/>
      <c r="AQ39" s="79"/>
      <c r="AR39" s="79"/>
      <c r="AS39" s="79"/>
      <c r="AT39" s="79"/>
      <c r="AU39" s="79"/>
      <c r="AV39" s="79"/>
      <c r="AW39" s="79"/>
      <c r="AX39" s="79"/>
      <c r="AY39" s="79"/>
      <c r="AZ39" s="79"/>
      <c r="BA39" s="79"/>
    </row>
    <row r="40" spans="18:53" x14ac:dyDescent="0.2"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79"/>
      <c r="AJ40" s="79"/>
      <c r="AK40" s="79"/>
      <c r="AL40" s="79"/>
      <c r="AM40" s="79"/>
      <c r="AN40" s="79"/>
      <c r="AO40" s="79"/>
      <c r="AP40" s="79"/>
      <c r="AQ40" s="79"/>
      <c r="AR40" s="79"/>
      <c r="AS40" s="79"/>
      <c r="AT40" s="79"/>
      <c r="AU40" s="79"/>
      <c r="AV40" s="79"/>
      <c r="AW40" s="79"/>
      <c r="AX40" s="79"/>
      <c r="AY40" s="79"/>
      <c r="AZ40" s="79"/>
      <c r="BA40" s="79"/>
    </row>
    <row r="41" spans="18:53" x14ac:dyDescent="0.2"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79"/>
      <c r="AH41" s="79"/>
      <c r="AI41" s="79"/>
      <c r="AJ41" s="79"/>
      <c r="AK41" s="79"/>
      <c r="AL41" s="79"/>
      <c r="AM41" s="79"/>
      <c r="AN41" s="79"/>
      <c r="AO41" s="79"/>
      <c r="AP41" s="79"/>
      <c r="AQ41" s="79"/>
      <c r="AR41" s="79"/>
      <c r="AS41" s="79"/>
      <c r="AT41" s="79"/>
      <c r="AU41" s="79"/>
      <c r="AV41" s="79"/>
      <c r="AW41" s="79"/>
      <c r="AX41" s="79"/>
      <c r="AY41" s="79"/>
      <c r="AZ41" s="79"/>
      <c r="BA41" s="79"/>
    </row>
    <row r="42" spans="18:53" x14ac:dyDescent="0.2"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  <c r="AC42" s="79"/>
      <c r="AD42" s="79"/>
      <c r="AE42" s="79"/>
      <c r="AF42" s="79"/>
      <c r="AG42" s="79"/>
      <c r="AH42" s="79"/>
      <c r="AI42" s="79"/>
      <c r="AJ42" s="79"/>
      <c r="AK42" s="79"/>
      <c r="AL42" s="79"/>
      <c r="AM42" s="79"/>
      <c r="AN42" s="79"/>
      <c r="AO42" s="79"/>
      <c r="AP42" s="79"/>
      <c r="AQ42" s="79"/>
      <c r="AR42" s="79"/>
      <c r="AS42" s="79"/>
      <c r="AT42" s="79"/>
      <c r="AU42" s="79"/>
      <c r="AV42" s="79"/>
      <c r="AW42" s="79"/>
      <c r="AX42" s="79"/>
      <c r="AY42" s="79"/>
      <c r="AZ42" s="79"/>
      <c r="BA42" s="79"/>
    </row>
    <row r="43" spans="18:53" x14ac:dyDescent="0.2"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79"/>
      <c r="AI43" s="79"/>
      <c r="AJ43" s="79"/>
      <c r="AK43" s="79"/>
      <c r="AL43" s="79"/>
      <c r="AM43" s="79"/>
      <c r="AN43" s="79"/>
      <c r="AO43" s="79"/>
      <c r="AP43" s="79"/>
      <c r="AQ43" s="79"/>
      <c r="AR43" s="79"/>
      <c r="AS43" s="79"/>
      <c r="AT43" s="79"/>
      <c r="AU43" s="79"/>
      <c r="AV43" s="79"/>
      <c r="AW43" s="79"/>
      <c r="AX43" s="79"/>
      <c r="AY43" s="79"/>
      <c r="AZ43" s="79"/>
      <c r="BA43" s="79"/>
    </row>
    <row r="44" spans="18:53" x14ac:dyDescent="0.2"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79"/>
      <c r="AJ44" s="79"/>
      <c r="AK44" s="79"/>
      <c r="AL44" s="79"/>
      <c r="AM44" s="79"/>
      <c r="AN44" s="79"/>
      <c r="AO44" s="79"/>
      <c r="AP44" s="79"/>
      <c r="AQ44" s="79"/>
      <c r="AR44" s="79"/>
      <c r="AS44" s="79"/>
      <c r="AT44" s="79"/>
      <c r="AU44" s="79"/>
      <c r="AV44" s="79"/>
      <c r="AW44" s="79"/>
      <c r="AX44" s="79"/>
      <c r="AY44" s="79"/>
      <c r="AZ44" s="79"/>
      <c r="BA44" s="79"/>
    </row>
    <row r="45" spans="18:53" x14ac:dyDescent="0.2"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  <c r="AC45" s="79"/>
      <c r="AD45" s="79"/>
      <c r="AE45" s="79"/>
      <c r="AF45" s="79"/>
      <c r="AG45" s="79"/>
      <c r="AH45" s="79"/>
      <c r="AI45" s="79"/>
      <c r="AJ45" s="79"/>
      <c r="AK45" s="79"/>
      <c r="AL45" s="79"/>
      <c r="AM45" s="79"/>
      <c r="AN45" s="79"/>
      <c r="AO45" s="79"/>
      <c r="AP45" s="79"/>
      <c r="AQ45" s="79"/>
      <c r="AR45" s="79"/>
      <c r="AS45" s="79"/>
      <c r="AT45" s="79"/>
      <c r="AU45" s="79"/>
      <c r="AV45" s="79"/>
      <c r="AW45" s="79"/>
      <c r="AX45" s="79"/>
      <c r="AY45" s="79"/>
      <c r="AZ45" s="79"/>
      <c r="BA45" s="79"/>
    </row>
    <row r="46" spans="18:53" x14ac:dyDescent="0.2"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79"/>
      <c r="AC46" s="79"/>
      <c r="AD46" s="79"/>
      <c r="AE46" s="79"/>
      <c r="AF46" s="79"/>
      <c r="AG46" s="79"/>
      <c r="AH46" s="79"/>
      <c r="AI46" s="79"/>
      <c r="AJ46" s="79"/>
      <c r="AK46" s="79"/>
      <c r="AL46" s="79"/>
      <c r="AM46" s="79"/>
      <c r="AN46" s="79"/>
      <c r="AO46" s="79"/>
      <c r="AP46" s="79"/>
      <c r="AQ46" s="79"/>
      <c r="AR46" s="79"/>
      <c r="AS46" s="79"/>
      <c r="AT46" s="79"/>
      <c r="AU46" s="79"/>
      <c r="AV46" s="79"/>
      <c r="AW46" s="79"/>
      <c r="AX46" s="79"/>
      <c r="AY46" s="79"/>
      <c r="AZ46" s="79"/>
      <c r="BA46" s="79"/>
    </row>
    <row r="47" spans="18:53" x14ac:dyDescent="0.2"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79"/>
      <c r="AC47" s="79"/>
      <c r="AD47" s="79"/>
      <c r="AE47" s="79"/>
      <c r="AF47" s="79"/>
      <c r="AG47" s="79"/>
      <c r="AH47" s="79"/>
      <c r="AI47" s="79"/>
      <c r="AJ47" s="79"/>
      <c r="AK47" s="79"/>
      <c r="AL47" s="79"/>
      <c r="AM47" s="79"/>
      <c r="AN47" s="79"/>
      <c r="AO47" s="79"/>
      <c r="AP47" s="79"/>
      <c r="AQ47" s="79"/>
      <c r="AR47" s="79"/>
      <c r="AS47" s="79"/>
      <c r="AT47" s="79"/>
      <c r="AU47" s="79"/>
      <c r="AV47" s="79"/>
      <c r="AW47" s="79"/>
      <c r="AX47" s="79"/>
      <c r="AY47" s="79"/>
      <c r="AZ47" s="79"/>
      <c r="BA47" s="79"/>
    </row>
    <row r="48" spans="18:53" x14ac:dyDescent="0.2"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  <c r="AC48" s="79"/>
      <c r="AD48" s="79"/>
      <c r="AE48" s="79"/>
      <c r="AF48" s="79"/>
      <c r="AG48" s="79"/>
      <c r="AH48" s="79"/>
      <c r="AI48" s="79"/>
      <c r="AJ48" s="79"/>
      <c r="AK48" s="79"/>
      <c r="AL48" s="79"/>
      <c r="AM48" s="79"/>
      <c r="AN48" s="79"/>
      <c r="AO48" s="79"/>
      <c r="AP48" s="79"/>
      <c r="AQ48" s="79"/>
      <c r="AR48" s="79"/>
      <c r="AS48" s="79"/>
      <c r="AT48" s="79"/>
      <c r="AU48" s="79"/>
      <c r="AV48" s="79"/>
      <c r="AW48" s="79"/>
      <c r="AX48" s="79"/>
      <c r="AY48" s="79"/>
      <c r="AZ48" s="79"/>
      <c r="BA48" s="79"/>
    </row>
    <row r="49" spans="18:53" x14ac:dyDescent="0.2"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79"/>
      <c r="AC49" s="79"/>
      <c r="AD49" s="79"/>
      <c r="AE49" s="79"/>
      <c r="AF49" s="79"/>
      <c r="AG49" s="79"/>
      <c r="AH49" s="79"/>
      <c r="AI49" s="79"/>
      <c r="AJ49" s="79"/>
      <c r="AK49" s="79"/>
      <c r="AL49" s="79"/>
      <c r="AM49" s="79"/>
      <c r="AN49" s="79"/>
      <c r="AO49" s="79"/>
      <c r="AP49" s="79"/>
      <c r="AQ49" s="79"/>
      <c r="AR49" s="79"/>
      <c r="AS49" s="79"/>
      <c r="AT49" s="79"/>
      <c r="AU49" s="79"/>
      <c r="AV49" s="79"/>
      <c r="AW49" s="79"/>
      <c r="AX49" s="79"/>
      <c r="AY49" s="79"/>
      <c r="AZ49" s="79"/>
      <c r="BA49" s="79"/>
    </row>
    <row r="50" spans="18:53" x14ac:dyDescent="0.2"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79"/>
      <c r="AC50" s="79"/>
      <c r="AD50" s="79"/>
      <c r="AE50" s="79"/>
      <c r="AF50" s="79"/>
      <c r="AG50" s="79"/>
      <c r="AH50" s="79"/>
      <c r="AI50" s="79"/>
      <c r="AJ50" s="79"/>
      <c r="AK50" s="79"/>
      <c r="AL50" s="79"/>
      <c r="AM50" s="79"/>
      <c r="AN50" s="79"/>
      <c r="AO50" s="79"/>
      <c r="AP50" s="79"/>
      <c r="AQ50" s="79"/>
      <c r="AR50" s="79"/>
      <c r="AS50" s="79"/>
      <c r="AT50" s="79"/>
      <c r="AU50" s="79"/>
      <c r="AV50" s="79"/>
      <c r="AW50" s="79"/>
      <c r="AX50" s="79"/>
      <c r="AY50" s="79"/>
      <c r="AZ50" s="79"/>
      <c r="BA50" s="79"/>
    </row>
    <row r="51" spans="18:53" x14ac:dyDescent="0.2"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  <c r="AC51" s="79"/>
      <c r="AD51" s="79"/>
      <c r="AE51" s="79"/>
      <c r="AF51" s="79"/>
      <c r="AG51" s="79"/>
      <c r="AH51" s="79"/>
      <c r="AI51" s="79"/>
      <c r="AJ51" s="79"/>
      <c r="AK51" s="79"/>
      <c r="AL51" s="79"/>
      <c r="AM51" s="79"/>
      <c r="AN51" s="79"/>
      <c r="AO51" s="79"/>
      <c r="AP51" s="79"/>
      <c r="AQ51" s="79"/>
      <c r="AR51" s="79"/>
      <c r="AS51" s="79"/>
      <c r="AT51" s="79"/>
      <c r="AU51" s="79"/>
      <c r="AV51" s="79"/>
      <c r="AW51" s="79"/>
      <c r="AX51" s="79"/>
      <c r="AY51" s="79"/>
      <c r="AZ51" s="79"/>
      <c r="BA51" s="79"/>
    </row>
    <row r="52" spans="18:53" x14ac:dyDescent="0.2"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79"/>
      <c r="AC52" s="79"/>
      <c r="AD52" s="79"/>
      <c r="AE52" s="79"/>
      <c r="AF52" s="79"/>
      <c r="AG52" s="79"/>
      <c r="AH52" s="79"/>
      <c r="AI52" s="79"/>
      <c r="AJ52" s="79"/>
      <c r="AK52" s="79"/>
      <c r="AL52" s="79"/>
      <c r="AM52" s="79"/>
      <c r="AN52" s="79"/>
      <c r="AO52" s="79"/>
      <c r="AP52" s="79"/>
      <c r="AQ52" s="79"/>
      <c r="AR52" s="79"/>
      <c r="AS52" s="79"/>
      <c r="AT52" s="79"/>
      <c r="AU52" s="79"/>
      <c r="AV52" s="79"/>
      <c r="AW52" s="79"/>
      <c r="AX52" s="79"/>
      <c r="AY52" s="79"/>
      <c r="AZ52" s="79"/>
      <c r="BA52" s="79"/>
    </row>
    <row r="53" spans="18:53" x14ac:dyDescent="0.2"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79"/>
      <c r="AC53" s="79"/>
      <c r="AD53" s="79"/>
      <c r="AE53" s="79"/>
      <c r="AF53" s="79"/>
      <c r="AG53" s="79"/>
      <c r="AH53" s="79"/>
      <c r="AI53" s="79"/>
      <c r="AJ53" s="79"/>
      <c r="AK53" s="79"/>
      <c r="AL53" s="79"/>
      <c r="AM53" s="79"/>
      <c r="AN53" s="79"/>
      <c r="AO53" s="79"/>
      <c r="AP53" s="79"/>
      <c r="AQ53" s="79"/>
      <c r="AR53" s="79"/>
      <c r="AS53" s="79"/>
      <c r="AT53" s="79"/>
      <c r="AU53" s="79"/>
      <c r="AV53" s="79"/>
      <c r="AW53" s="79"/>
      <c r="AX53" s="79"/>
      <c r="AY53" s="79"/>
      <c r="AZ53" s="79"/>
      <c r="BA53" s="79"/>
    </row>
    <row r="54" spans="18:53" x14ac:dyDescent="0.2"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79"/>
      <c r="AC54" s="79"/>
      <c r="AD54" s="79"/>
      <c r="AE54" s="79"/>
      <c r="AF54" s="79"/>
      <c r="AG54" s="79"/>
      <c r="AH54" s="79"/>
      <c r="AI54" s="79"/>
      <c r="AJ54" s="79"/>
      <c r="AK54" s="79"/>
      <c r="AL54" s="79"/>
      <c r="AM54" s="79"/>
      <c r="AN54" s="79"/>
      <c r="AO54" s="79"/>
      <c r="AP54" s="79"/>
      <c r="AQ54" s="79"/>
      <c r="AR54" s="79"/>
      <c r="AS54" s="79"/>
      <c r="AT54" s="79"/>
      <c r="AU54" s="79"/>
      <c r="AV54" s="79"/>
      <c r="AW54" s="79"/>
      <c r="AX54" s="79"/>
      <c r="AY54" s="79"/>
      <c r="AZ54" s="79"/>
      <c r="BA54" s="79"/>
    </row>
    <row r="55" spans="18:53" x14ac:dyDescent="0.2">
      <c r="R55" s="79"/>
      <c r="S55" s="79"/>
      <c r="T55" s="79"/>
      <c r="U55" s="79"/>
      <c r="V55" s="79"/>
      <c r="W55" s="79"/>
      <c r="X55" s="79"/>
      <c r="Y55" s="79"/>
      <c r="Z55" s="79"/>
      <c r="AA55" s="79"/>
      <c r="AB55" s="79"/>
      <c r="AC55" s="79"/>
      <c r="AD55" s="79"/>
      <c r="AE55" s="79"/>
      <c r="AF55" s="79"/>
      <c r="AG55" s="79"/>
      <c r="AH55" s="79"/>
      <c r="AI55" s="79"/>
      <c r="AJ55" s="79"/>
      <c r="AK55" s="79"/>
      <c r="AL55" s="79"/>
      <c r="AM55" s="79"/>
      <c r="AN55" s="79"/>
      <c r="AO55" s="79"/>
      <c r="AP55" s="79"/>
      <c r="AQ55" s="79"/>
      <c r="AR55" s="79"/>
      <c r="AS55" s="79"/>
      <c r="AT55" s="79"/>
      <c r="AU55" s="79"/>
      <c r="AV55" s="79"/>
      <c r="AW55" s="79"/>
      <c r="AX55" s="79"/>
      <c r="AY55" s="79"/>
      <c r="AZ55" s="79"/>
      <c r="BA55" s="79"/>
    </row>
    <row r="56" spans="18:53" x14ac:dyDescent="0.2">
      <c r="R56" s="79"/>
      <c r="S56" s="79"/>
      <c r="T56" s="79"/>
      <c r="U56" s="79"/>
      <c r="V56" s="79"/>
      <c r="W56" s="79"/>
      <c r="X56" s="79"/>
      <c r="Y56" s="79"/>
      <c r="Z56" s="79"/>
      <c r="AA56" s="79"/>
      <c r="AB56" s="79"/>
      <c r="AC56" s="79"/>
      <c r="AD56" s="79"/>
      <c r="AE56" s="79"/>
      <c r="AF56" s="79"/>
      <c r="AG56" s="79"/>
      <c r="AH56" s="79"/>
      <c r="AI56" s="79"/>
      <c r="AJ56" s="79"/>
      <c r="AK56" s="79"/>
      <c r="AL56" s="79"/>
      <c r="AM56" s="79"/>
      <c r="AN56" s="79"/>
      <c r="AO56" s="79"/>
      <c r="AP56" s="79"/>
      <c r="AQ56" s="79"/>
      <c r="AR56" s="79"/>
      <c r="AS56" s="79"/>
      <c r="AT56" s="79"/>
      <c r="AU56" s="79"/>
      <c r="AV56" s="79"/>
      <c r="AW56" s="79"/>
      <c r="AX56" s="79"/>
      <c r="AY56" s="79"/>
      <c r="AZ56" s="79"/>
      <c r="BA56" s="79"/>
    </row>
    <row r="57" spans="18:53" x14ac:dyDescent="0.2">
      <c r="R57" s="79"/>
      <c r="S57" s="79"/>
      <c r="T57" s="79"/>
      <c r="U57" s="79"/>
      <c r="V57" s="79"/>
      <c r="W57" s="79"/>
      <c r="X57" s="79"/>
      <c r="Y57" s="79"/>
      <c r="Z57" s="79"/>
      <c r="AA57" s="79"/>
      <c r="AB57" s="79"/>
      <c r="AC57" s="79"/>
      <c r="AD57" s="79"/>
      <c r="AE57" s="79"/>
      <c r="AF57" s="79"/>
      <c r="AG57" s="79"/>
      <c r="AH57" s="79"/>
      <c r="AI57" s="79"/>
      <c r="AJ57" s="79"/>
      <c r="AK57" s="79"/>
      <c r="AL57" s="79"/>
      <c r="AM57" s="79"/>
      <c r="AN57" s="79"/>
      <c r="AO57" s="79"/>
      <c r="AP57" s="79"/>
      <c r="AQ57" s="79"/>
      <c r="AR57" s="79"/>
      <c r="AS57" s="79"/>
      <c r="AT57" s="79"/>
      <c r="AU57" s="79"/>
      <c r="AV57" s="79"/>
      <c r="AW57" s="79"/>
      <c r="AX57" s="79"/>
      <c r="AY57" s="79"/>
      <c r="AZ57" s="79"/>
      <c r="BA57" s="79"/>
    </row>
    <row r="58" spans="18:53" x14ac:dyDescent="0.2">
      <c r="R58" s="79"/>
      <c r="S58" s="79"/>
      <c r="T58" s="79"/>
      <c r="U58" s="79"/>
      <c r="V58" s="79"/>
      <c r="W58" s="79"/>
      <c r="X58" s="79"/>
      <c r="Y58" s="79"/>
      <c r="Z58" s="79"/>
      <c r="AA58" s="79"/>
      <c r="AB58" s="79"/>
      <c r="AC58" s="79"/>
      <c r="AD58" s="79"/>
      <c r="AE58" s="79"/>
      <c r="AF58" s="79"/>
      <c r="AG58" s="79"/>
      <c r="AH58" s="79"/>
      <c r="AI58" s="79"/>
      <c r="AJ58" s="79"/>
      <c r="AK58" s="79"/>
      <c r="AL58" s="79"/>
      <c r="AM58" s="79"/>
      <c r="AN58" s="79"/>
      <c r="AO58" s="79"/>
      <c r="AP58" s="79"/>
      <c r="AQ58" s="79"/>
      <c r="AR58" s="79"/>
      <c r="AS58" s="79"/>
      <c r="AT58" s="79"/>
      <c r="AU58" s="79"/>
      <c r="AV58" s="79"/>
      <c r="AW58" s="79"/>
      <c r="AX58" s="79"/>
      <c r="AY58" s="79"/>
      <c r="AZ58" s="79"/>
      <c r="BA58" s="79"/>
    </row>
    <row r="59" spans="18:53" x14ac:dyDescent="0.2">
      <c r="R59" s="79"/>
      <c r="S59" s="79"/>
      <c r="T59" s="79"/>
      <c r="U59" s="79"/>
      <c r="V59" s="79"/>
      <c r="W59" s="79"/>
      <c r="X59" s="79"/>
      <c r="Y59" s="79"/>
      <c r="Z59" s="79"/>
      <c r="AA59" s="79"/>
      <c r="AB59" s="79"/>
      <c r="AC59" s="79"/>
      <c r="AD59" s="79"/>
      <c r="AE59" s="79"/>
      <c r="AF59" s="79"/>
      <c r="AG59" s="79"/>
      <c r="AH59" s="79"/>
      <c r="AI59" s="79"/>
      <c r="AJ59" s="79"/>
      <c r="AK59" s="79"/>
      <c r="AL59" s="79"/>
      <c r="AM59" s="79"/>
      <c r="AN59" s="79"/>
      <c r="AO59" s="79"/>
      <c r="AP59" s="79"/>
      <c r="AQ59" s="79"/>
      <c r="AR59" s="79"/>
      <c r="AS59" s="79"/>
      <c r="AT59" s="79"/>
      <c r="AU59" s="79"/>
      <c r="AV59" s="79"/>
      <c r="AW59" s="79"/>
      <c r="AX59" s="79"/>
      <c r="AY59" s="79"/>
      <c r="AZ59" s="79"/>
      <c r="BA59" s="79"/>
    </row>
    <row r="60" spans="18:53" x14ac:dyDescent="0.2">
      <c r="R60" s="79"/>
      <c r="S60" s="79"/>
      <c r="T60" s="79"/>
      <c r="U60" s="79"/>
      <c r="V60" s="79"/>
      <c r="W60" s="79"/>
      <c r="X60" s="79"/>
      <c r="Y60" s="79"/>
      <c r="Z60" s="79"/>
      <c r="AA60" s="79"/>
      <c r="AB60" s="79"/>
      <c r="AC60" s="79"/>
      <c r="AD60" s="79"/>
      <c r="AE60" s="79"/>
      <c r="AF60" s="79"/>
      <c r="AG60" s="79"/>
      <c r="AH60" s="79"/>
      <c r="AI60" s="79"/>
      <c r="AJ60" s="79"/>
      <c r="AK60" s="79"/>
      <c r="AL60" s="79"/>
      <c r="AM60" s="79"/>
      <c r="AN60" s="79"/>
      <c r="AO60" s="79"/>
      <c r="AP60" s="79"/>
      <c r="AQ60" s="79"/>
      <c r="AR60" s="79"/>
      <c r="AS60" s="79"/>
      <c r="AT60" s="79"/>
      <c r="AU60" s="79"/>
      <c r="AV60" s="79"/>
      <c r="AW60" s="79"/>
      <c r="AX60" s="79"/>
      <c r="AY60" s="79"/>
      <c r="AZ60" s="79"/>
      <c r="BA60" s="79"/>
    </row>
    <row r="61" spans="18:53" x14ac:dyDescent="0.2">
      <c r="R61" s="79"/>
      <c r="S61" s="79"/>
      <c r="T61" s="79"/>
      <c r="U61" s="79"/>
      <c r="V61" s="79"/>
      <c r="W61" s="79"/>
      <c r="X61" s="79"/>
      <c r="Y61" s="79"/>
      <c r="Z61" s="79"/>
      <c r="AA61" s="79"/>
      <c r="AB61" s="79"/>
      <c r="AC61" s="79"/>
      <c r="AD61" s="79"/>
      <c r="AE61" s="79"/>
      <c r="AF61" s="79"/>
      <c r="AG61" s="79"/>
      <c r="AH61" s="79"/>
      <c r="AI61" s="79"/>
      <c r="AJ61" s="79"/>
      <c r="AK61" s="79"/>
      <c r="AL61" s="79"/>
      <c r="AM61" s="79"/>
      <c r="AN61" s="79"/>
      <c r="AO61" s="79"/>
      <c r="AP61" s="79"/>
      <c r="AQ61" s="79"/>
      <c r="AR61" s="79"/>
      <c r="AS61" s="79"/>
      <c r="AT61" s="79"/>
      <c r="AU61" s="79"/>
      <c r="AV61" s="79"/>
      <c r="AW61" s="79"/>
      <c r="AX61" s="79"/>
      <c r="AY61" s="79"/>
      <c r="AZ61" s="79"/>
      <c r="BA61" s="79"/>
    </row>
    <row r="62" spans="18:53" x14ac:dyDescent="0.2">
      <c r="R62" s="79"/>
      <c r="S62" s="79"/>
      <c r="T62" s="79"/>
      <c r="U62" s="79"/>
      <c r="V62" s="79"/>
      <c r="W62" s="79"/>
      <c r="X62" s="79"/>
      <c r="Y62" s="79"/>
      <c r="Z62" s="79"/>
      <c r="AA62" s="79"/>
      <c r="AB62" s="79"/>
      <c r="AC62" s="79"/>
      <c r="AD62" s="79"/>
      <c r="AE62" s="79"/>
      <c r="AF62" s="79"/>
      <c r="AG62" s="79"/>
      <c r="AH62" s="79"/>
      <c r="AI62" s="79"/>
      <c r="AJ62" s="79"/>
      <c r="AK62" s="79"/>
      <c r="AL62" s="79"/>
      <c r="AM62" s="79"/>
      <c r="AN62" s="79"/>
      <c r="AO62" s="79"/>
      <c r="AP62" s="79"/>
      <c r="AQ62" s="79"/>
      <c r="AR62" s="79"/>
      <c r="AS62" s="79"/>
      <c r="AT62" s="79"/>
      <c r="AU62" s="79"/>
      <c r="AV62" s="79"/>
      <c r="AW62" s="79"/>
      <c r="AX62" s="79"/>
      <c r="AY62" s="79"/>
      <c r="AZ62" s="79"/>
      <c r="BA62" s="79"/>
    </row>
    <row r="63" spans="18:53" x14ac:dyDescent="0.2">
      <c r="R63" s="79"/>
      <c r="S63" s="79"/>
      <c r="T63" s="79"/>
      <c r="U63" s="79"/>
      <c r="V63" s="79"/>
      <c r="W63" s="79"/>
      <c r="X63" s="79"/>
      <c r="Y63" s="79"/>
      <c r="Z63" s="79"/>
      <c r="AA63" s="79"/>
      <c r="AB63" s="79"/>
      <c r="AC63" s="79"/>
      <c r="AD63" s="79"/>
      <c r="AE63" s="79"/>
      <c r="AF63" s="79"/>
      <c r="AG63" s="79"/>
      <c r="AH63" s="79"/>
      <c r="AI63" s="79"/>
      <c r="AJ63" s="79"/>
      <c r="AK63" s="79"/>
      <c r="AL63" s="79"/>
      <c r="AM63" s="79"/>
      <c r="AN63" s="79"/>
      <c r="AO63" s="79"/>
      <c r="AP63" s="79"/>
      <c r="AQ63" s="79"/>
      <c r="AR63" s="79"/>
      <c r="AS63" s="79"/>
      <c r="AT63" s="79"/>
      <c r="AU63" s="79"/>
      <c r="AV63" s="79"/>
      <c r="AW63" s="79"/>
      <c r="AX63" s="79"/>
      <c r="AY63" s="79"/>
      <c r="AZ63" s="79"/>
      <c r="BA63" s="79"/>
    </row>
    <row r="64" spans="18:53" x14ac:dyDescent="0.2">
      <c r="R64" s="79"/>
      <c r="S64" s="79"/>
      <c r="T64" s="79"/>
      <c r="U64" s="79"/>
      <c r="V64" s="79"/>
      <c r="W64" s="79"/>
      <c r="X64" s="79"/>
      <c r="Y64" s="79"/>
      <c r="Z64" s="79"/>
      <c r="AA64" s="79"/>
      <c r="AB64" s="79"/>
      <c r="AC64" s="79"/>
      <c r="AD64" s="79"/>
      <c r="AE64" s="79"/>
      <c r="AF64" s="79"/>
      <c r="AG64" s="79"/>
      <c r="AH64" s="79"/>
      <c r="AI64" s="79"/>
      <c r="AJ64" s="79"/>
      <c r="AK64" s="79"/>
      <c r="AL64" s="79"/>
      <c r="AM64" s="79"/>
      <c r="AN64" s="79"/>
      <c r="AO64" s="79"/>
      <c r="AP64" s="79"/>
      <c r="AQ64" s="79"/>
      <c r="AR64" s="79"/>
      <c r="AS64" s="79"/>
      <c r="AT64" s="79"/>
      <c r="AU64" s="79"/>
      <c r="AV64" s="79"/>
      <c r="AW64" s="79"/>
      <c r="AX64" s="79"/>
      <c r="AY64" s="79"/>
      <c r="AZ64" s="79"/>
      <c r="BA64" s="79"/>
    </row>
    <row r="65" spans="18:53" x14ac:dyDescent="0.2">
      <c r="R65" s="79"/>
      <c r="S65" s="79"/>
      <c r="T65" s="79"/>
      <c r="U65" s="79"/>
      <c r="V65" s="79"/>
      <c r="W65" s="79"/>
      <c r="X65" s="79"/>
      <c r="Y65" s="79"/>
      <c r="Z65" s="79"/>
      <c r="AA65" s="79"/>
      <c r="AB65" s="79"/>
      <c r="AC65" s="79"/>
      <c r="AD65" s="79"/>
      <c r="AE65" s="79"/>
      <c r="AF65" s="79"/>
      <c r="AG65" s="79"/>
      <c r="AH65" s="79"/>
      <c r="AI65" s="79"/>
      <c r="AJ65" s="79"/>
      <c r="AK65" s="79"/>
      <c r="AL65" s="79"/>
      <c r="AM65" s="79"/>
      <c r="AN65" s="79"/>
      <c r="AO65" s="79"/>
      <c r="AP65" s="79"/>
      <c r="AQ65" s="79"/>
      <c r="AR65" s="79"/>
      <c r="AS65" s="79"/>
      <c r="AT65" s="79"/>
      <c r="AU65" s="79"/>
      <c r="AV65" s="79"/>
      <c r="AW65" s="79"/>
      <c r="AX65" s="79"/>
      <c r="AY65" s="79"/>
      <c r="AZ65" s="79"/>
      <c r="BA65" s="79"/>
    </row>
  </sheetData>
  <mergeCells count="79">
    <mergeCell ref="B2:C5"/>
    <mergeCell ref="D2:K3"/>
    <mergeCell ref="L2:O2"/>
    <mergeCell ref="P2:Q5"/>
    <mergeCell ref="L3:O3"/>
    <mergeCell ref="D4:K5"/>
    <mergeCell ref="L4:O4"/>
    <mergeCell ref="L5:O5"/>
    <mergeCell ref="T9:X9"/>
    <mergeCell ref="B10:C10"/>
    <mergeCell ref="D10:I10"/>
    <mergeCell ref="N10:P10"/>
    <mergeCell ref="B11:C11"/>
    <mergeCell ref="D11:I11"/>
    <mergeCell ref="N11:P11"/>
    <mergeCell ref="U11:W11"/>
    <mergeCell ref="C6:Q6"/>
    <mergeCell ref="D7:Q7"/>
    <mergeCell ref="D8:Q8"/>
    <mergeCell ref="B9:C9"/>
    <mergeCell ref="D9:I9"/>
    <mergeCell ref="J9:L14"/>
    <mergeCell ref="M9:Q9"/>
    <mergeCell ref="B12:C12"/>
    <mergeCell ref="D12:I12"/>
    <mergeCell ref="N12:P12"/>
    <mergeCell ref="D14:I14"/>
    <mergeCell ref="N14:P14"/>
    <mergeCell ref="B15:B17"/>
    <mergeCell ref="C15:C17"/>
    <mergeCell ref="D15:D17"/>
    <mergeCell ref="E15:E17"/>
    <mergeCell ref="F15:F17"/>
    <mergeCell ref="U14:V14"/>
    <mergeCell ref="H15:H17"/>
    <mergeCell ref="I15:L16"/>
    <mergeCell ref="M15:N16"/>
    <mergeCell ref="O15:Q15"/>
    <mergeCell ref="U15:V15"/>
    <mergeCell ref="O16:O17"/>
    <mergeCell ref="P16:P17"/>
    <mergeCell ref="U16:V16"/>
    <mergeCell ref="U17:V17"/>
    <mergeCell ref="U12:W12"/>
    <mergeCell ref="B13:C13"/>
    <mergeCell ref="D13:I13"/>
    <mergeCell ref="N13:P13"/>
    <mergeCell ref="U13:W13"/>
    <mergeCell ref="U18:V18"/>
    <mergeCell ref="Q18:Q19"/>
    <mergeCell ref="G15:G17"/>
    <mergeCell ref="O18:O19"/>
    <mergeCell ref="P18:P19"/>
    <mergeCell ref="M18:M19"/>
    <mergeCell ref="N18:N19"/>
    <mergeCell ref="Q16:Q17"/>
    <mergeCell ref="K24:K26"/>
    <mergeCell ref="L24:L26"/>
    <mergeCell ref="K27:K29"/>
    <mergeCell ref="L27:L29"/>
    <mergeCell ref="B18:B19"/>
    <mergeCell ref="C18:C19"/>
    <mergeCell ref="E18:E19"/>
    <mergeCell ref="Q20:Q21"/>
    <mergeCell ref="B30:L31"/>
    <mergeCell ref="M24:Q27"/>
    <mergeCell ref="M28:Q31"/>
    <mergeCell ref="B20:B21"/>
    <mergeCell ref="C20:C21"/>
    <mergeCell ref="E20:E21"/>
    <mergeCell ref="O20:O21"/>
    <mergeCell ref="P20:P21"/>
    <mergeCell ref="B23:C23"/>
    <mergeCell ref="D23:I23"/>
    <mergeCell ref="K23:L23"/>
    <mergeCell ref="M23:Q23"/>
    <mergeCell ref="B24:C29"/>
    <mergeCell ref="D24:I29"/>
    <mergeCell ref="J24:J29"/>
  </mergeCells>
  <pageMargins left="0.62992125984251968" right="0.19685039370078741" top="0.23622047244094491" bottom="0.19685039370078741" header="0.15748031496062992" footer="0"/>
  <pageSetup paperSize="9" scale="50" orientation="landscape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BA69"/>
  <sheetViews>
    <sheetView zoomScale="80" zoomScaleNormal="80" workbookViewId="0">
      <selection activeCell="D12" sqref="D12:I12"/>
    </sheetView>
  </sheetViews>
  <sheetFormatPr baseColWidth="10" defaultColWidth="12.42578125" defaultRowHeight="14.25" x14ac:dyDescent="0.2"/>
  <cols>
    <col min="1" max="1" width="6.7109375" style="4" customWidth="1"/>
    <col min="2" max="2" width="45.42578125" style="4" customWidth="1"/>
    <col min="3" max="3" width="80.140625" style="4" customWidth="1"/>
    <col min="4" max="4" width="16.85546875" style="4" customWidth="1"/>
    <col min="5" max="5" width="13.85546875" style="4" customWidth="1"/>
    <col min="6" max="6" width="16.7109375" style="4" customWidth="1"/>
    <col min="7" max="7" width="18" style="4" customWidth="1"/>
    <col min="8" max="8" width="22.85546875" style="4" customWidth="1"/>
    <col min="9" max="9" width="18.140625" style="4" customWidth="1"/>
    <col min="10" max="10" width="20.85546875" style="4" customWidth="1"/>
    <col min="11" max="11" width="13.42578125" style="4" customWidth="1"/>
    <col min="12" max="12" width="19.7109375" style="4" customWidth="1"/>
    <col min="13" max="13" width="14.85546875" style="45" customWidth="1"/>
    <col min="14" max="14" width="21.140625" style="45" customWidth="1"/>
    <col min="15" max="17" width="16.85546875" style="4" customWidth="1"/>
    <col min="18" max="18" width="16.42578125" style="4" customWidth="1"/>
    <col min="19" max="19" width="12.42578125" style="4"/>
    <col min="20" max="20" width="14.42578125" style="4" customWidth="1"/>
    <col min="21" max="21" width="18.42578125" style="4" customWidth="1"/>
    <col min="22" max="22" width="33.85546875" style="4" customWidth="1"/>
    <col min="23" max="23" width="12.42578125" style="4" hidden="1" customWidth="1"/>
    <col min="24" max="24" width="24.28515625" style="4" customWidth="1"/>
    <col min="25" max="25" width="22.42578125" style="4" customWidth="1"/>
    <col min="26" max="27" width="12.42578125" style="4"/>
    <col min="28" max="28" width="16.85546875" style="4" customWidth="1"/>
    <col min="29" max="29" width="12.42578125" style="4"/>
    <col min="30" max="30" width="30.140625" style="4" customWidth="1"/>
    <col min="31" max="31" width="15.42578125" style="4" customWidth="1"/>
    <col min="32" max="32" width="15.85546875" style="4" customWidth="1"/>
    <col min="33" max="33" width="24.42578125" style="4" customWidth="1"/>
    <col min="34" max="34" width="17.140625" style="4" customWidth="1"/>
    <col min="35" max="16384" width="12.42578125" style="4"/>
  </cols>
  <sheetData>
    <row r="1" spans="2:28" ht="22.5" customHeight="1" x14ac:dyDescent="0.2"/>
    <row r="2" spans="2:28" ht="37.5" customHeight="1" x14ac:dyDescent="0.25">
      <c r="B2" s="158"/>
      <c r="C2" s="158"/>
      <c r="D2" s="209" t="s">
        <v>181</v>
      </c>
      <c r="E2" s="210"/>
      <c r="F2" s="210"/>
      <c r="G2" s="210"/>
      <c r="H2" s="210"/>
      <c r="I2" s="210"/>
      <c r="J2" s="210"/>
      <c r="K2" s="211"/>
      <c r="L2" s="215" t="s">
        <v>182</v>
      </c>
      <c r="M2" s="216"/>
      <c r="N2" s="216"/>
      <c r="O2" s="217"/>
      <c r="P2" s="218"/>
      <c r="Q2" s="219"/>
      <c r="R2" s="46"/>
    </row>
    <row r="3" spans="2:28" ht="37.5" customHeight="1" x14ac:dyDescent="0.25">
      <c r="B3" s="158"/>
      <c r="C3" s="158"/>
      <c r="D3" s="212"/>
      <c r="E3" s="213"/>
      <c r="F3" s="213"/>
      <c r="G3" s="213"/>
      <c r="H3" s="213"/>
      <c r="I3" s="213"/>
      <c r="J3" s="213"/>
      <c r="K3" s="214"/>
      <c r="L3" s="215" t="s">
        <v>183</v>
      </c>
      <c r="M3" s="216"/>
      <c r="N3" s="216"/>
      <c r="O3" s="217"/>
      <c r="P3" s="220"/>
      <c r="Q3" s="221"/>
      <c r="R3" s="46"/>
    </row>
    <row r="4" spans="2:28" ht="33.75" customHeight="1" x14ac:dyDescent="0.25">
      <c r="B4" s="158"/>
      <c r="C4" s="158"/>
      <c r="D4" s="209" t="s">
        <v>184</v>
      </c>
      <c r="E4" s="210"/>
      <c r="F4" s="210"/>
      <c r="G4" s="210"/>
      <c r="H4" s="210"/>
      <c r="I4" s="210"/>
      <c r="J4" s="210"/>
      <c r="K4" s="211"/>
      <c r="L4" s="215" t="s">
        <v>185</v>
      </c>
      <c r="M4" s="216"/>
      <c r="N4" s="216"/>
      <c r="O4" s="217"/>
      <c r="P4" s="220"/>
      <c r="Q4" s="221"/>
      <c r="R4" s="46"/>
    </row>
    <row r="5" spans="2:28" ht="38.25" customHeight="1" x14ac:dyDescent="0.25">
      <c r="B5" s="158"/>
      <c r="C5" s="158"/>
      <c r="D5" s="212"/>
      <c r="E5" s="213"/>
      <c r="F5" s="213"/>
      <c r="G5" s="213"/>
      <c r="H5" s="213"/>
      <c r="I5" s="213"/>
      <c r="J5" s="213"/>
      <c r="K5" s="214"/>
      <c r="L5" s="215" t="s">
        <v>186</v>
      </c>
      <c r="M5" s="216"/>
      <c r="N5" s="216"/>
      <c r="O5" s="217"/>
      <c r="P5" s="222"/>
      <c r="Q5" s="223"/>
      <c r="R5" s="46"/>
    </row>
    <row r="6" spans="2:28" ht="23.25" customHeight="1" x14ac:dyDescent="0.25">
      <c r="C6" s="224"/>
      <c r="D6" s="224"/>
      <c r="E6" s="224"/>
      <c r="F6" s="224"/>
      <c r="G6" s="224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46"/>
    </row>
    <row r="7" spans="2:28" ht="31.5" customHeight="1" x14ac:dyDescent="0.25">
      <c r="B7" s="5" t="s">
        <v>36</v>
      </c>
      <c r="C7" s="5" t="s">
        <v>44</v>
      </c>
      <c r="D7" s="167" t="s">
        <v>93</v>
      </c>
      <c r="E7" s="168"/>
      <c r="F7" s="168"/>
      <c r="G7" s="168"/>
      <c r="H7" s="168"/>
      <c r="I7" s="168"/>
      <c r="J7" s="168"/>
      <c r="K7" s="168"/>
      <c r="L7" s="168"/>
      <c r="M7" s="168"/>
      <c r="N7" s="168"/>
      <c r="O7" s="168"/>
      <c r="P7" s="168"/>
      <c r="Q7" s="169"/>
      <c r="R7" s="46"/>
    </row>
    <row r="8" spans="2:28" ht="36" customHeight="1" x14ac:dyDescent="0.25">
      <c r="B8" s="5" t="s">
        <v>31</v>
      </c>
      <c r="C8" s="6">
        <v>45474</v>
      </c>
      <c r="D8" s="170" t="str">
        <f>+'103 Admon'!D8:Q8</f>
        <v>FECHA DE  SEGUIMIENTO: Enero 15 2025</v>
      </c>
      <c r="E8" s="170"/>
      <c r="F8" s="170"/>
      <c r="G8" s="170"/>
      <c r="H8" s="170"/>
      <c r="I8" s="170"/>
      <c r="J8" s="170"/>
      <c r="K8" s="170"/>
      <c r="L8" s="170"/>
      <c r="M8" s="170"/>
      <c r="N8" s="170"/>
      <c r="O8" s="170"/>
      <c r="P8" s="170"/>
      <c r="Q8" s="170"/>
    </row>
    <row r="9" spans="2:28" ht="36" customHeight="1" x14ac:dyDescent="0.2">
      <c r="B9" s="171" t="s">
        <v>45</v>
      </c>
      <c r="C9" s="172"/>
      <c r="D9" s="173" t="s">
        <v>46</v>
      </c>
      <c r="E9" s="173"/>
      <c r="F9" s="173"/>
      <c r="G9" s="173"/>
      <c r="H9" s="173"/>
      <c r="I9" s="174"/>
      <c r="J9" s="142" t="s">
        <v>30</v>
      </c>
      <c r="K9" s="143"/>
      <c r="L9" s="144"/>
      <c r="M9" s="178" t="s">
        <v>29</v>
      </c>
      <c r="N9" s="179"/>
      <c r="O9" s="179"/>
      <c r="P9" s="179"/>
      <c r="Q9" s="180"/>
      <c r="R9" s="47"/>
      <c r="T9" s="225"/>
      <c r="U9" s="225"/>
      <c r="V9" s="225"/>
      <c r="W9" s="225"/>
      <c r="X9" s="225"/>
    </row>
    <row r="10" spans="2:28" ht="36" customHeight="1" x14ac:dyDescent="0.2">
      <c r="B10" s="171" t="s">
        <v>28</v>
      </c>
      <c r="C10" s="172"/>
      <c r="D10" s="173" t="s">
        <v>47</v>
      </c>
      <c r="E10" s="173"/>
      <c r="F10" s="173"/>
      <c r="G10" s="173"/>
      <c r="H10" s="173"/>
      <c r="I10" s="174"/>
      <c r="J10" s="175"/>
      <c r="K10" s="176"/>
      <c r="L10" s="177"/>
      <c r="M10" s="7" t="s">
        <v>27</v>
      </c>
      <c r="N10" s="226" t="s">
        <v>26</v>
      </c>
      <c r="O10" s="226"/>
      <c r="P10" s="226"/>
      <c r="Q10" s="7" t="s">
        <v>25</v>
      </c>
      <c r="R10" s="47"/>
      <c r="T10" s="48"/>
      <c r="U10" s="48"/>
      <c r="V10" s="48"/>
      <c r="W10" s="48"/>
      <c r="X10" s="48"/>
    </row>
    <row r="11" spans="2:28" ht="42" customHeight="1" x14ac:dyDescent="0.2">
      <c r="B11" s="227" t="s">
        <v>24</v>
      </c>
      <c r="C11" s="228"/>
      <c r="D11" s="197" t="s">
        <v>48</v>
      </c>
      <c r="E11" s="197"/>
      <c r="F11" s="197"/>
      <c r="G11" s="197"/>
      <c r="H11" s="197"/>
      <c r="I11" s="198"/>
      <c r="J11" s="175"/>
      <c r="K11" s="176"/>
      <c r="L11" s="177"/>
      <c r="M11" s="8"/>
      <c r="N11" s="229"/>
      <c r="O11" s="230"/>
      <c r="P11" s="231"/>
      <c r="Q11" s="9"/>
      <c r="R11" s="47"/>
      <c r="T11" s="49"/>
      <c r="U11" s="232"/>
      <c r="V11" s="232"/>
      <c r="W11" s="232"/>
      <c r="X11" s="49"/>
      <c r="Z11" s="10"/>
      <c r="AA11" s="10"/>
    </row>
    <row r="12" spans="2:28" ht="74.25" customHeight="1" x14ac:dyDescent="0.2">
      <c r="B12" s="181" t="s">
        <v>23</v>
      </c>
      <c r="C12" s="182"/>
      <c r="D12" s="197" t="s">
        <v>57</v>
      </c>
      <c r="E12" s="197"/>
      <c r="F12" s="197"/>
      <c r="G12" s="197"/>
      <c r="H12" s="197"/>
      <c r="I12" s="198"/>
      <c r="J12" s="175"/>
      <c r="K12" s="176"/>
      <c r="L12" s="177"/>
      <c r="M12" s="11"/>
      <c r="N12" s="199"/>
      <c r="O12" s="200"/>
      <c r="P12" s="201"/>
      <c r="Q12" s="12"/>
      <c r="R12" s="47"/>
      <c r="T12" s="50"/>
      <c r="U12" s="233"/>
      <c r="V12" s="233"/>
      <c r="W12" s="233"/>
      <c r="X12" s="51"/>
      <c r="Z12" s="13"/>
      <c r="AA12" s="14"/>
      <c r="AB12" s="15"/>
    </row>
    <row r="13" spans="2:28" ht="74.25" customHeight="1" x14ac:dyDescent="0.2">
      <c r="B13" s="187" t="s">
        <v>22</v>
      </c>
      <c r="C13" s="188"/>
      <c r="D13" s="189">
        <v>2024730010106</v>
      </c>
      <c r="E13" s="190"/>
      <c r="F13" s="190"/>
      <c r="G13" s="190"/>
      <c r="H13" s="190"/>
      <c r="I13" s="191"/>
      <c r="J13" s="175"/>
      <c r="K13" s="176"/>
      <c r="L13" s="177"/>
      <c r="M13" s="16"/>
      <c r="N13" s="192"/>
      <c r="O13" s="193"/>
      <c r="P13" s="194"/>
      <c r="Q13" s="17"/>
      <c r="R13" s="47"/>
      <c r="T13" s="50"/>
      <c r="U13" s="233"/>
      <c r="V13" s="233"/>
      <c r="W13" s="233"/>
      <c r="X13" s="51"/>
      <c r="Z13" s="13"/>
      <c r="AA13" s="14"/>
      <c r="AB13" s="15"/>
    </row>
    <row r="14" spans="2:28" ht="38.450000000000003" customHeight="1" x14ac:dyDescent="0.2">
      <c r="B14" s="18" t="s">
        <v>43</v>
      </c>
      <c r="C14" s="19"/>
      <c r="D14" s="195" t="s">
        <v>58</v>
      </c>
      <c r="E14" s="196"/>
      <c r="F14" s="196"/>
      <c r="G14" s="196"/>
      <c r="H14" s="196"/>
      <c r="I14" s="172"/>
      <c r="J14" s="145"/>
      <c r="K14" s="146"/>
      <c r="L14" s="147"/>
      <c r="M14" s="20"/>
      <c r="N14" s="192"/>
      <c r="O14" s="193"/>
      <c r="P14" s="194"/>
      <c r="Q14" s="21"/>
      <c r="R14" s="47"/>
      <c r="T14" s="52"/>
      <c r="U14" s="233"/>
      <c r="V14" s="233"/>
      <c r="W14" s="53"/>
      <c r="X14" s="51"/>
      <c r="Y14" s="22"/>
      <c r="Z14" s="13"/>
      <c r="AA14" s="14"/>
      <c r="AB14" s="15"/>
    </row>
    <row r="15" spans="2:28" ht="28.5" customHeight="1" x14ac:dyDescent="0.25">
      <c r="B15" s="183" t="s">
        <v>34</v>
      </c>
      <c r="C15" s="137" t="s">
        <v>32</v>
      </c>
      <c r="D15" s="148" t="s">
        <v>187</v>
      </c>
      <c r="E15" s="148" t="s">
        <v>21</v>
      </c>
      <c r="F15" s="148" t="s">
        <v>42</v>
      </c>
      <c r="G15" s="186" t="s">
        <v>188</v>
      </c>
      <c r="H15" s="148" t="s">
        <v>35</v>
      </c>
      <c r="I15" s="202" t="s">
        <v>33</v>
      </c>
      <c r="J15" s="203"/>
      <c r="K15" s="203"/>
      <c r="L15" s="204"/>
      <c r="M15" s="148" t="s">
        <v>20</v>
      </c>
      <c r="N15" s="148"/>
      <c r="O15" s="208" t="s">
        <v>19</v>
      </c>
      <c r="P15" s="208"/>
      <c r="Q15" s="208"/>
      <c r="T15" s="54"/>
      <c r="U15" s="234"/>
      <c r="V15" s="234"/>
      <c r="X15" s="51"/>
      <c r="Z15" s="13"/>
      <c r="AA15" s="14"/>
      <c r="AB15" s="15"/>
    </row>
    <row r="16" spans="2:28" ht="33.75" customHeight="1" x14ac:dyDescent="0.2">
      <c r="B16" s="184"/>
      <c r="C16" s="137"/>
      <c r="D16" s="148"/>
      <c r="E16" s="148"/>
      <c r="F16" s="148"/>
      <c r="G16" s="148"/>
      <c r="H16" s="148"/>
      <c r="I16" s="205"/>
      <c r="J16" s="206"/>
      <c r="K16" s="206"/>
      <c r="L16" s="207"/>
      <c r="M16" s="148"/>
      <c r="N16" s="148"/>
      <c r="O16" s="148" t="s">
        <v>18</v>
      </c>
      <c r="P16" s="148" t="s">
        <v>17</v>
      </c>
      <c r="Q16" s="137" t="s">
        <v>16</v>
      </c>
      <c r="T16" s="22"/>
      <c r="U16" s="234"/>
      <c r="V16" s="234"/>
      <c r="X16" s="14"/>
      <c r="Z16" s="13"/>
      <c r="AA16" s="14"/>
      <c r="AB16" s="15"/>
    </row>
    <row r="17" spans="2:28" ht="39.75" customHeight="1" x14ac:dyDescent="0.2">
      <c r="B17" s="184"/>
      <c r="C17" s="269"/>
      <c r="D17" s="268"/>
      <c r="E17" s="268"/>
      <c r="F17" s="268"/>
      <c r="G17" s="268"/>
      <c r="H17" s="268"/>
      <c r="I17" s="99" t="s">
        <v>15</v>
      </c>
      <c r="J17" s="99" t="s">
        <v>14</v>
      </c>
      <c r="K17" s="99" t="s">
        <v>13</v>
      </c>
      <c r="L17" s="100" t="s">
        <v>12</v>
      </c>
      <c r="M17" s="101" t="s">
        <v>11</v>
      </c>
      <c r="N17" s="102" t="s">
        <v>10</v>
      </c>
      <c r="O17" s="268"/>
      <c r="P17" s="268"/>
      <c r="Q17" s="269"/>
      <c r="T17" s="22"/>
      <c r="U17" s="234"/>
      <c r="V17" s="234"/>
      <c r="X17" s="14"/>
      <c r="Z17" s="13"/>
      <c r="AA17" s="14"/>
      <c r="AB17" s="15"/>
    </row>
    <row r="18" spans="2:28" ht="33" customHeight="1" x14ac:dyDescent="0.2">
      <c r="B18" s="127" t="s">
        <v>95</v>
      </c>
      <c r="C18" s="124" t="s">
        <v>130</v>
      </c>
      <c r="D18" s="1" t="s">
        <v>37</v>
      </c>
      <c r="E18" s="123" t="s">
        <v>131</v>
      </c>
      <c r="F18" s="2">
        <v>34</v>
      </c>
      <c r="G18" s="1" t="s">
        <v>37</v>
      </c>
      <c r="H18" s="103">
        <f>SUM(I18:L18)</f>
        <v>892685946</v>
      </c>
      <c r="I18" s="104">
        <v>559000000</v>
      </c>
      <c r="J18" s="104">
        <v>307685946</v>
      </c>
      <c r="K18" s="103"/>
      <c r="L18" s="105">
        <v>26000000</v>
      </c>
      <c r="M18" s="106">
        <v>45292</v>
      </c>
      <c r="N18" s="106">
        <v>45656</v>
      </c>
      <c r="O18" s="271">
        <f>+F19/F18</f>
        <v>1</v>
      </c>
      <c r="P18" s="271">
        <f>+H19/H18</f>
        <v>0.69353832529138981</v>
      </c>
      <c r="Q18" s="270">
        <f>+(O18*O18)/P18</f>
        <v>1.441881383526787</v>
      </c>
      <c r="T18" s="22"/>
      <c r="U18" s="234"/>
      <c r="V18" s="234"/>
      <c r="X18" s="59"/>
      <c r="Z18" s="13"/>
      <c r="AA18" s="14"/>
      <c r="AB18" s="15"/>
    </row>
    <row r="19" spans="2:28" ht="37.5" customHeight="1" x14ac:dyDescent="0.2">
      <c r="B19" s="126"/>
      <c r="C19" s="124"/>
      <c r="D19" s="1" t="s">
        <v>2</v>
      </c>
      <c r="E19" s="123"/>
      <c r="F19" s="2">
        <v>34</v>
      </c>
      <c r="G19" s="1" t="s">
        <v>38</v>
      </c>
      <c r="H19" s="103">
        <f t="shared" ref="H19:H25" si="0">SUM(I19:L19)</f>
        <v>619111916</v>
      </c>
      <c r="I19" s="104">
        <v>488776781</v>
      </c>
      <c r="J19" s="104">
        <v>104354760</v>
      </c>
      <c r="K19" s="103"/>
      <c r="L19" s="104">
        <v>25980375</v>
      </c>
      <c r="M19" s="106">
        <v>45292</v>
      </c>
      <c r="N19" s="106">
        <v>45656</v>
      </c>
      <c r="O19" s="271"/>
      <c r="P19" s="271"/>
      <c r="Q19" s="270"/>
      <c r="T19" s="22"/>
      <c r="U19" s="60"/>
      <c r="V19" s="60"/>
      <c r="X19" s="59"/>
      <c r="Z19" s="13"/>
      <c r="AA19" s="14"/>
      <c r="AB19" s="15"/>
    </row>
    <row r="20" spans="2:28" ht="27" customHeight="1" x14ac:dyDescent="0.2">
      <c r="B20" s="126"/>
      <c r="C20" s="125" t="s">
        <v>155</v>
      </c>
      <c r="D20" s="1" t="s">
        <v>3</v>
      </c>
      <c r="E20" s="123" t="s">
        <v>157</v>
      </c>
      <c r="F20" s="3">
        <v>1</v>
      </c>
      <c r="G20" s="1" t="s">
        <v>3</v>
      </c>
      <c r="H20" s="103">
        <f t="shared" si="0"/>
        <v>311000000</v>
      </c>
      <c r="I20" s="103">
        <v>311000000</v>
      </c>
      <c r="J20" s="105"/>
      <c r="K20" s="103"/>
      <c r="L20" s="105"/>
      <c r="M20" s="106">
        <v>45292</v>
      </c>
      <c r="N20" s="106">
        <v>45656</v>
      </c>
      <c r="O20" s="271">
        <f>+F21/F20</f>
        <v>1</v>
      </c>
      <c r="P20" s="271">
        <f>+H21/H20</f>
        <v>0.99958199035369777</v>
      </c>
      <c r="Q20" s="270">
        <f>+(O20*O20)/P20</f>
        <v>1.0004181844514368</v>
      </c>
      <c r="X20" s="36"/>
      <c r="Z20" s="13"/>
      <c r="AA20" s="14"/>
      <c r="AB20" s="15"/>
    </row>
    <row r="21" spans="2:28" ht="27" customHeight="1" x14ac:dyDescent="0.2">
      <c r="B21" s="126"/>
      <c r="C21" s="125"/>
      <c r="D21" s="1" t="s">
        <v>2</v>
      </c>
      <c r="E21" s="123"/>
      <c r="F21" s="3">
        <v>1</v>
      </c>
      <c r="G21" s="1" t="s">
        <v>38</v>
      </c>
      <c r="H21" s="103">
        <f t="shared" si="0"/>
        <v>310869999</v>
      </c>
      <c r="I21" s="104">
        <v>310869999</v>
      </c>
      <c r="J21" s="105"/>
      <c r="K21" s="103"/>
      <c r="L21" s="105"/>
      <c r="M21" s="106">
        <v>45292</v>
      </c>
      <c r="N21" s="106">
        <v>45656</v>
      </c>
      <c r="O21" s="271"/>
      <c r="P21" s="271"/>
      <c r="Q21" s="270"/>
      <c r="X21" s="36"/>
      <c r="Z21" s="13"/>
      <c r="AA21" s="14"/>
      <c r="AB21" s="15"/>
    </row>
    <row r="22" spans="2:28" ht="47.25" customHeight="1" x14ac:dyDescent="0.2">
      <c r="B22" s="127" t="s">
        <v>96</v>
      </c>
      <c r="C22" s="124" t="s">
        <v>156</v>
      </c>
      <c r="D22" s="1" t="s">
        <v>3</v>
      </c>
      <c r="E22" s="123" t="s">
        <v>158</v>
      </c>
      <c r="F22" s="3">
        <v>2</v>
      </c>
      <c r="G22" s="1" t="s">
        <v>3</v>
      </c>
      <c r="H22" s="103">
        <f t="shared" si="0"/>
        <v>5035813504</v>
      </c>
      <c r="I22" s="103"/>
      <c r="J22" s="105"/>
      <c r="K22" s="103"/>
      <c r="L22" s="105">
        <f>5061813504-26000000</f>
        <v>5035813504</v>
      </c>
      <c r="M22" s="106">
        <v>45292</v>
      </c>
      <c r="N22" s="106">
        <v>45656</v>
      </c>
      <c r="O22" s="271">
        <f>+F23/F22</f>
        <v>0</v>
      </c>
      <c r="P22" s="271">
        <f>+H23/H22</f>
        <v>0</v>
      </c>
      <c r="Q22" s="270" t="e">
        <f>+(O22*O22)/P22</f>
        <v>#DIV/0!</v>
      </c>
      <c r="X22" s="36"/>
    </row>
    <row r="23" spans="2:28" ht="47.25" customHeight="1" x14ac:dyDescent="0.2">
      <c r="B23" s="127"/>
      <c r="C23" s="124"/>
      <c r="D23" s="1" t="s">
        <v>2</v>
      </c>
      <c r="E23" s="123"/>
      <c r="F23" s="3">
        <v>0</v>
      </c>
      <c r="G23" s="1" t="s">
        <v>38</v>
      </c>
      <c r="H23" s="107">
        <f t="shared" si="0"/>
        <v>0</v>
      </c>
      <c r="I23" s="103"/>
      <c r="J23" s="105"/>
      <c r="K23" s="103"/>
      <c r="L23" s="105"/>
      <c r="M23" s="106">
        <v>45292</v>
      </c>
      <c r="N23" s="106">
        <v>45656</v>
      </c>
      <c r="O23" s="271"/>
      <c r="P23" s="271"/>
      <c r="Q23" s="270"/>
      <c r="AB23" s="15"/>
    </row>
    <row r="24" spans="2:28" ht="15" x14ac:dyDescent="0.2">
      <c r="B24" s="158"/>
      <c r="C24" s="159" t="s">
        <v>9</v>
      </c>
      <c r="D24" s="23" t="s">
        <v>3</v>
      </c>
      <c r="E24" s="149"/>
      <c r="F24" s="65"/>
      <c r="G24" s="23" t="s">
        <v>3</v>
      </c>
      <c r="H24" s="24">
        <f t="shared" si="0"/>
        <v>6239499450</v>
      </c>
      <c r="I24" s="108">
        <f>+I18+I20+I22</f>
        <v>870000000</v>
      </c>
      <c r="J24" s="108">
        <f t="shared" ref="J24:L25" si="1">+J18+J20+J22</f>
        <v>307685946</v>
      </c>
      <c r="K24" s="108">
        <f t="shared" si="1"/>
        <v>0</v>
      </c>
      <c r="L24" s="108">
        <f t="shared" si="1"/>
        <v>5061813504</v>
      </c>
      <c r="M24" s="40"/>
      <c r="N24" s="67"/>
      <c r="O24" s="160"/>
      <c r="P24" s="160"/>
      <c r="Q24" s="158"/>
    </row>
    <row r="25" spans="2:28" ht="15" x14ac:dyDescent="0.2">
      <c r="B25" s="158"/>
      <c r="C25" s="159"/>
      <c r="D25" s="23" t="s">
        <v>2</v>
      </c>
      <c r="E25" s="128"/>
      <c r="F25" s="65"/>
      <c r="G25" s="23" t="s">
        <v>38</v>
      </c>
      <c r="H25" s="24">
        <f t="shared" si="0"/>
        <v>929981915</v>
      </c>
      <c r="I25" s="108">
        <f>+I19+I21+I23</f>
        <v>799646780</v>
      </c>
      <c r="J25" s="108">
        <f t="shared" si="1"/>
        <v>104354760</v>
      </c>
      <c r="K25" s="108">
        <f t="shared" si="1"/>
        <v>0</v>
      </c>
      <c r="L25" s="108">
        <f t="shared" si="1"/>
        <v>25980375</v>
      </c>
      <c r="M25" s="40"/>
      <c r="N25" s="67"/>
      <c r="O25" s="160"/>
      <c r="P25" s="160"/>
      <c r="Q25" s="158"/>
    </row>
    <row r="26" spans="2:28" x14ac:dyDescent="0.2">
      <c r="D26" s="41"/>
      <c r="H26" s="87"/>
      <c r="I26" s="43"/>
      <c r="J26" s="13"/>
      <c r="K26" s="13"/>
      <c r="L26" s="13"/>
      <c r="M26" s="71"/>
      <c r="N26" s="71"/>
      <c r="O26" s="43"/>
      <c r="P26" s="72"/>
      <c r="Q26" s="73"/>
      <c r="R26" s="72"/>
    </row>
    <row r="27" spans="2:28" ht="15" x14ac:dyDescent="0.2">
      <c r="B27" s="154" t="s">
        <v>39</v>
      </c>
      <c r="C27" s="154"/>
      <c r="D27" s="155" t="s">
        <v>8</v>
      </c>
      <c r="E27" s="155"/>
      <c r="F27" s="155"/>
      <c r="G27" s="155"/>
      <c r="H27" s="155"/>
      <c r="I27" s="155"/>
      <c r="J27" s="74" t="s">
        <v>40</v>
      </c>
      <c r="K27" s="155" t="s">
        <v>41</v>
      </c>
      <c r="L27" s="155"/>
      <c r="M27" s="156" t="s">
        <v>7</v>
      </c>
      <c r="N27" s="157"/>
      <c r="O27" s="157"/>
      <c r="P27" s="157"/>
      <c r="Q27" s="157"/>
    </row>
    <row r="28" spans="2:28" ht="26.25" customHeight="1" x14ac:dyDescent="0.2">
      <c r="B28" s="142" t="s">
        <v>97</v>
      </c>
      <c r="C28" s="144"/>
      <c r="D28" s="142" t="s">
        <v>191</v>
      </c>
      <c r="E28" s="143"/>
      <c r="F28" s="143"/>
      <c r="G28" s="143"/>
      <c r="H28" s="143"/>
      <c r="I28" s="144"/>
      <c r="J28" s="148" t="s">
        <v>77</v>
      </c>
      <c r="K28" s="44" t="s">
        <v>3</v>
      </c>
      <c r="L28" s="77">
        <v>0.93089999999999995</v>
      </c>
      <c r="M28" s="141" t="s">
        <v>79</v>
      </c>
      <c r="N28" s="141"/>
      <c r="O28" s="141"/>
      <c r="P28" s="141"/>
      <c r="Q28" s="141"/>
    </row>
    <row r="29" spans="2:28" ht="18" customHeight="1" x14ac:dyDescent="0.2">
      <c r="B29" s="145"/>
      <c r="C29" s="147"/>
      <c r="D29" s="145"/>
      <c r="E29" s="146"/>
      <c r="F29" s="146"/>
      <c r="G29" s="146"/>
      <c r="H29" s="146"/>
      <c r="I29" s="147"/>
      <c r="J29" s="148"/>
      <c r="K29" s="44" t="s">
        <v>2</v>
      </c>
      <c r="L29" s="77"/>
      <c r="M29" s="141"/>
      <c r="N29" s="141"/>
      <c r="O29" s="141"/>
      <c r="P29" s="141"/>
      <c r="Q29" s="141"/>
    </row>
    <row r="30" spans="2:28" ht="18.75" customHeight="1" x14ac:dyDescent="0.2">
      <c r="B30" s="131" t="s">
        <v>98</v>
      </c>
      <c r="C30" s="132"/>
      <c r="D30" s="131" t="s">
        <v>149</v>
      </c>
      <c r="E30" s="135"/>
      <c r="F30" s="135"/>
      <c r="G30" s="135"/>
      <c r="H30" s="135"/>
      <c r="I30" s="132"/>
      <c r="J30" s="148" t="s">
        <v>77</v>
      </c>
      <c r="K30" s="44" t="s">
        <v>3</v>
      </c>
      <c r="L30" s="77">
        <v>1.19</v>
      </c>
      <c r="M30" s="130" t="s">
        <v>4</v>
      </c>
      <c r="N30" s="130"/>
      <c r="O30" s="130"/>
      <c r="P30" s="130"/>
      <c r="Q30" s="130"/>
    </row>
    <row r="31" spans="2:28" ht="14.25" customHeight="1" x14ac:dyDescent="0.2">
      <c r="B31" s="133"/>
      <c r="C31" s="134"/>
      <c r="D31" s="133"/>
      <c r="E31" s="136"/>
      <c r="F31" s="136"/>
      <c r="G31" s="136"/>
      <c r="H31" s="136"/>
      <c r="I31" s="134"/>
      <c r="J31" s="148"/>
      <c r="K31" s="44" t="s">
        <v>2</v>
      </c>
      <c r="L31" s="77"/>
      <c r="M31" s="130"/>
      <c r="N31" s="130"/>
      <c r="O31" s="130"/>
      <c r="P31" s="130"/>
      <c r="Q31" s="130"/>
    </row>
    <row r="32" spans="2:28" ht="15" x14ac:dyDescent="0.2">
      <c r="B32" s="131"/>
      <c r="C32" s="132"/>
      <c r="D32" s="131"/>
      <c r="E32" s="135"/>
      <c r="F32" s="135"/>
      <c r="G32" s="135"/>
      <c r="H32" s="135"/>
      <c r="I32" s="132"/>
      <c r="J32" s="137"/>
      <c r="K32" s="44" t="s">
        <v>3</v>
      </c>
      <c r="L32" s="76"/>
      <c r="M32" s="141"/>
      <c r="N32" s="141"/>
      <c r="O32" s="141"/>
      <c r="P32" s="141"/>
      <c r="Q32" s="141"/>
    </row>
    <row r="33" spans="2:53" ht="15" x14ac:dyDescent="0.2">
      <c r="B33" s="133"/>
      <c r="C33" s="134"/>
      <c r="D33" s="133"/>
      <c r="E33" s="136"/>
      <c r="F33" s="136"/>
      <c r="G33" s="136"/>
      <c r="H33" s="136"/>
      <c r="I33" s="134"/>
      <c r="J33" s="137"/>
      <c r="K33" s="44" t="s">
        <v>2</v>
      </c>
      <c r="L33" s="76"/>
      <c r="M33" s="141"/>
      <c r="N33" s="141"/>
      <c r="O33" s="141"/>
      <c r="P33" s="141"/>
      <c r="Q33" s="141"/>
    </row>
    <row r="34" spans="2:53" ht="15" customHeight="1" x14ac:dyDescent="0.2">
      <c r="B34" s="142" t="s">
        <v>152</v>
      </c>
      <c r="C34" s="143"/>
      <c r="D34" s="143"/>
      <c r="E34" s="143"/>
      <c r="F34" s="143"/>
      <c r="G34" s="143"/>
      <c r="H34" s="143"/>
      <c r="I34" s="143"/>
      <c r="J34" s="143"/>
      <c r="K34" s="143"/>
      <c r="L34" s="144"/>
      <c r="M34" s="130" t="s">
        <v>0</v>
      </c>
      <c r="N34" s="130"/>
      <c r="O34" s="130"/>
      <c r="P34" s="130"/>
      <c r="Q34" s="130"/>
    </row>
    <row r="35" spans="2:53" ht="29.25" customHeight="1" x14ac:dyDescent="0.2">
      <c r="B35" s="145"/>
      <c r="C35" s="146"/>
      <c r="D35" s="146"/>
      <c r="E35" s="146"/>
      <c r="F35" s="146"/>
      <c r="G35" s="146"/>
      <c r="H35" s="146"/>
      <c r="I35" s="146"/>
      <c r="J35" s="146"/>
      <c r="K35" s="146"/>
      <c r="L35" s="147"/>
      <c r="M35" s="130"/>
      <c r="N35" s="130"/>
      <c r="O35" s="130"/>
      <c r="P35" s="130"/>
      <c r="Q35" s="130"/>
    </row>
    <row r="36" spans="2:53" x14ac:dyDescent="0.2">
      <c r="M36" s="78"/>
      <c r="N36" s="78"/>
    </row>
    <row r="37" spans="2:53" x14ac:dyDescent="0.2"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79"/>
      <c r="AG37" s="79"/>
      <c r="AH37" s="79"/>
      <c r="AI37" s="79"/>
      <c r="AJ37" s="79"/>
      <c r="AK37" s="79"/>
      <c r="AL37" s="79"/>
      <c r="AM37" s="79"/>
      <c r="AN37" s="79"/>
      <c r="AO37" s="79"/>
      <c r="AP37" s="79"/>
      <c r="AQ37" s="79"/>
      <c r="AR37" s="79"/>
      <c r="AS37" s="79"/>
      <c r="AT37" s="79"/>
      <c r="AU37" s="79"/>
      <c r="AV37" s="79"/>
      <c r="AW37" s="79"/>
      <c r="AX37" s="79"/>
      <c r="AY37" s="79"/>
      <c r="AZ37" s="79"/>
      <c r="BA37" s="79"/>
    </row>
    <row r="38" spans="2:53" x14ac:dyDescent="0.2"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79"/>
      <c r="AJ38" s="79"/>
      <c r="AK38" s="79"/>
      <c r="AL38" s="79"/>
      <c r="AM38" s="79"/>
      <c r="AN38" s="79"/>
      <c r="AO38" s="79"/>
      <c r="AP38" s="79"/>
      <c r="AQ38" s="79"/>
      <c r="AR38" s="79"/>
      <c r="AS38" s="79"/>
      <c r="AT38" s="79"/>
      <c r="AU38" s="79"/>
      <c r="AV38" s="79"/>
      <c r="AW38" s="79"/>
      <c r="AX38" s="79"/>
      <c r="AY38" s="79"/>
      <c r="AZ38" s="79"/>
      <c r="BA38" s="79"/>
    </row>
    <row r="39" spans="2:53" x14ac:dyDescent="0.2"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79"/>
      <c r="AJ39" s="79"/>
      <c r="AK39" s="79"/>
      <c r="AL39" s="79"/>
      <c r="AM39" s="79"/>
      <c r="AN39" s="79"/>
      <c r="AO39" s="79"/>
      <c r="AP39" s="79"/>
      <c r="AQ39" s="79"/>
      <c r="AR39" s="79"/>
      <c r="AS39" s="79"/>
      <c r="AT39" s="79"/>
      <c r="AU39" s="79"/>
      <c r="AV39" s="79"/>
      <c r="AW39" s="79"/>
      <c r="AX39" s="79"/>
      <c r="AY39" s="79"/>
      <c r="AZ39" s="79"/>
      <c r="BA39" s="79"/>
    </row>
    <row r="40" spans="2:53" x14ac:dyDescent="0.2"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79"/>
      <c r="AJ40" s="79"/>
      <c r="AK40" s="79"/>
      <c r="AL40" s="79"/>
      <c r="AM40" s="79"/>
      <c r="AN40" s="79"/>
      <c r="AO40" s="79"/>
      <c r="AP40" s="79"/>
      <c r="AQ40" s="79"/>
      <c r="AR40" s="79"/>
      <c r="AS40" s="79"/>
      <c r="AT40" s="79"/>
      <c r="AU40" s="79"/>
      <c r="AV40" s="79"/>
      <c r="AW40" s="79"/>
      <c r="AX40" s="79"/>
      <c r="AY40" s="79"/>
      <c r="AZ40" s="79"/>
      <c r="BA40" s="79"/>
    </row>
    <row r="41" spans="2:53" x14ac:dyDescent="0.2"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79"/>
      <c r="AH41" s="79"/>
      <c r="AI41" s="79"/>
      <c r="AJ41" s="79"/>
      <c r="AK41" s="79"/>
      <c r="AL41" s="79"/>
      <c r="AM41" s="79"/>
      <c r="AN41" s="79"/>
      <c r="AO41" s="79"/>
      <c r="AP41" s="79"/>
      <c r="AQ41" s="79"/>
      <c r="AR41" s="79"/>
      <c r="AS41" s="79"/>
      <c r="AT41" s="79"/>
      <c r="AU41" s="79"/>
      <c r="AV41" s="79"/>
      <c r="AW41" s="79"/>
      <c r="AX41" s="79"/>
      <c r="AY41" s="79"/>
      <c r="AZ41" s="79"/>
      <c r="BA41" s="79"/>
    </row>
    <row r="42" spans="2:53" x14ac:dyDescent="0.2"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  <c r="AC42" s="79"/>
      <c r="AD42" s="79"/>
      <c r="AE42" s="79"/>
      <c r="AF42" s="79"/>
      <c r="AG42" s="79"/>
      <c r="AH42" s="79"/>
      <c r="AI42" s="79"/>
      <c r="AJ42" s="79"/>
      <c r="AK42" s="79"/>
      <c r="AL42" s="79"/>
      <c r="AM42" s="79"/>
      <c r="AN42" s="79"/>
      <c r="AO42" s="79"/>
      <c r="AP42" s="79"/>
      <c r="AQ42" s="79"/>
      <c r="AR42" s="79"/>
      <c r="AS42" s="79"/>
      <c r="AT42" s="79"/>
      <c r="AU42" s="79"/>
      <c r="AV42" s="79"/>
      <c r="AW42" s="79"/>
      <c r="AX42" s="79"/>
      <c r="AY42" s="79"/>
      <c r="AZ42" s="79"/>
      <c r="BA42" s="79"/>
    </row>
    <row r="43" spans="2:53" x14ac:dyDescent="0.2"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79"/>
      <c r="AI43" s="79"/>
      <c r="AJ43" s="79"/>
      <c r="AK43" s="79"/>
      <c r="AL43" s="79"/>
      <c r="AM43" s="79"/>
      <c r="AN43" s="79"/>
      <c r="AO43" s="79"/>
      <c r="AP43" s="79"/>
      <c r="AQ43" s="79"/>
      <c r="AR43" s="79"/>
      <c r="AS43" s="79"/>
      <c r="AT43" s="79"/>
      <c r="AU43" s="79"/>
      <c r="AV43" s="79"/>
      <c r="AW43" s="79"/>
      <c r="AX43" s="79"/>
      <c r="AY43" s="79"/>
      <c r="AZ43" s="79"/>
      <c r="BA43" s="79"/>
    </row>
    <row r="44" spans="2:53" x14ac:dyDescent="0.2"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79"/>
      <c r="AJ44" s="79"/>
      <c r="AK44" s="79"/>
      <c r="AL44" s="79"/>
      <c r="AM44" s="79"/>
      <c r="AN44" s="79"/>
      <c r="AO44" s="79"/>
      <c r="AP44" s="79"/>
      <c r="AQ44" s="79"/>
      <c r="AR44" s="79"/>
      <c r="AS44" s="79"/>
      <c r="AT44" s="79"/>
      <c r="AU44" s="79"/>
      <c r="AV44" s="79"/>
      <c r="AW44" s="79"/>
      <c r="AX44" s="79"/>
      <c r="AY44" s="79"/>
      <c r="AZ44" s="79"/>
      <c r="BA44" s="79"/>
    </row>
    <row r="45" spans="2:53" x14ac:dyDescent="0.2"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  <c r="AC45" s="79"/>
      <c r="AD45" s="79"/>
      <c r="AE45" s="79"/>
      <c r="AF45" s="79"/>
      <c r="AG45" s="79"/>
      <c r="AH45" s="79"/>
      <c r="AI45" s="79"/>
      <c r="AJ45" s="79"/>
      <c r="AK45" s="79"/>
      <c r="AL45" s="79"/>
      <c r="AM45" s="79"/>
      <c r="AN45" s="79"/>
      <c r="AO45" s="79"/>
      <c r="AP45" s="79"/>
      <c r="AQ45" s="79"/>
      <c r="AR45" s="79"/>
      <c r="AS45" s="79"/>
      <c r="AT45" s="79"/>
      <c r="AU45" s="79"/>
      <c r="AV45" s="79"/>
      <c r="AW45" s="79"/>
      <c r="AX45" s="79"/>
      <c r="AY45" s="79"/>
      <c r="AZ45" s="79"/>
      <c r="BA45" s="79"/>
    </row>
    <row r="46" spans="2:53" x14ac:dyDescent="0.2"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79"/>
      <c r="AC46" s="79"/>
      <c r="AD46" s="79"/>
      <c r="AE46" s="79"/>
      <c r="AF46" s="79"/>
      <c r="AG46" s="79"/>
      <c r="AH46" s="79"/>
      <c r="AI46" s="79"/>
      <c r="AJ46" s="79"/>
      <c r="AK46" s="79"/>
      <c r="AL46" s="79"/>
      <c r="AM46" s="79"/>
      <c r="AN46" s="79"/>
      <c r="AO46" s="79"/>
      <c r="AP46" s="79"/>
      <c r="AQ46" s="79"/>
      <c r="AR46" s="79"/>
      <c r="AS46" s="79"/>
      <c r="AT46" s="79"/>
      <c r="AU46" s="79"/>
      <c r="AV46" s="79"/>
      <c r="AW46" s="79"/>
      <c r="AX46" s="79"/>
      <c r="AY46" s="79"/>
      <c r="AZ46" s="79"/>
      <c r="BA46" s="79"/>
    </row>
    <row r="47" spans="2:53" x14ac:dyDescent="0.2"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79"/>
      <c r="AC47" s="79"/>
      <c r="AD47" s="79"/>
      <c r="AE47" s="79"/>
      <c r="AF47" s="79"/>
      <c r="AG47" s="79"/>
      <c r="AH47" s="79"/>
      <c r="AI47" s="79"/>
      <c r="AJ47" s="79"/>
      <c r="AK47" s="79"/>
      <c r="AL47" s="79"/>
      <c r="AM47" s="79"/>
      <c r="AN47" s="79"/>
      <c r="AO47" s="79"/>
      <c r="AP47" s="79"/>
      <c r="AQ47" s="79"/>
      <c r="AR47" s="79"/>
      <c r="AS47" s="79"/>
      <c r="AT47" s="79"/>
      <c r="AU47" s="79"/>
      <c r="AV47" s="79"/>
      <c r="AW47" s="79"/>
      <c r="AX47" s="79"/>
      <c r="AY47" s="79"/>
      <c r="AZ47" s="79"/>
      <c r="BA47" s="79"/>
    </row>
    <row r="48" spans="2:53" x14ac:dyDescent="0.2"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  <c r="AC48" s="79"/>
      <c r="AD48" s="79"/>
      <c r="AE48" s="79"/>
      <c r="AF48" s="79"/>
      <c r="AG48" s="79"/>
      <c r="AH48" s="79"/>
      <c r="AI48" s="79"/>
      <c r="AJ48" s="79"/>
      <c r="AK48" s="79"/>
      <c r="AL48" s="79"/>
      <c r="AM48" s="79"/>
      <c r="AN48" s="79"/>
      <c r="AO48" s="79"/>
      <c r="AP48" s="79"/>
      <c r="AQ48" s="79"/>
      <c r="AR48" s="79"/>
      <c r="AS48" s="79"/>
      <c r="AT48" s="79"/>
      <c r="AU48" s="79"/>
      <c r="AV48" s="79"/>
      <c r="AW48" s="79"/>
      <c r="AX48" s="79"/>
      <c r="AY48" s="79"/>
      <c r="AZ48" s="79"/>
      <c r="BA48" s="79"/>
    </row>
    <row r="49" spans="18:53" x14ac:dyDescent="0.2"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79"/>
      <c r="AC49" s="79"/>
      <c r="AD49" s="79"/>
      <c r="AE49" s="79"/>
      <c r="AF49" s="79"/>
      <c r="AG49" s="79"/>
      <c r="AH49" s="79"/>
      <c r="AI49" s="79"/>
      <c r="AJ49" s="79"/>
      <c r="AK49" s="79"/>
      <c r="AL49" s="79"/>
      <c r="AM49" s="79"/>
      <c r="AN49" s="79"/>
      <c r="AO49" s="79"/>
      <c r="AP49" s="79"/>
      <c r="AQ49" s="79"/>
      <c r="AR49" s="79"/>
      <c r="AS49" s="79"/>
      <c r="AT49" s="79"/>
      <c r="AU49" s="79"/>
      <c r="AV49" s="79"/>
      <c r="AW49" s="79"/>
      <c r="AX49" s="79"/>
      <c r="AY49" s="79"/>
      <c r="AZ49" s="79"/>
      <c r="BA49" s="79"/>
    </row>
    <row r="50" spans="18:53" x14ac:dyDescent="0.2"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79"/>
      <c r="AC50" s="79"/>
      <c r="AD50" s="79"/>
      <c r="AE50" s="79"/>
      <c r="AF50" s="79"/>
      <c r="AG50" s="79"/>
      <c r="AH50" s="79"/>
      <c r="AI50" s="79"/>
      <c r="AJ50" s="79"/>
      <c r="AK50" s="79"/>
      <c r="AL50" s="79"/>
      <c r="AM50" s="79"/>
      <c r="AN50" s="79"/>
      <c r="AO50" s="79"/>
      <c r="AP50" s="79"/>
      <c r="AQ50" s="79"/>
      <c r="AR50" s="79"/>
      <c r="AS50" s="79"/>
      <c r="AT50" s="79"/>
      <c r="AU50" s="79"/>
      <c r="AV50" s="79"/>
      <c r="AW50" s="79"/>
      <c r="AX50" s="79"/>
      <c r="AY50" s="79"/>
      <c r="AZ50" s="79"/>
      <c r="BA50" s="79"/>
    </row>
    <row r="51" spans="18:53" x14ac:dyDescent="0.2"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  <c r="AC51" s="79"/>
      <c r="AD51" s="79"/>
      <c r="AE51" s="79"/>
      <c r="AF51" s="79"/>
      <c r="AG51" s="79"/>
      <c r="AH51" s="79"/>
      <c r="AI51" s="79"/>
      <c r="AJ51" s="79"/>
      <c r="AK51" s="79"/>
      <c r="AL51" s="79"/>
      <c r="AM51" s="79"/>
      <c r="AN51" s="79"/>
      <c r="AO51" s="79"/>
      <c r="AP51" s="79"/>
      <c r="AQ51" s="79"/>
      <c r="AR51" s="79"/>
      <c r="AS51" s="79"/>
      <c r="AT51" s="79"/>
      <c r="AU51" s="79"/>
      <c r="AV51" s="79"/>
      <c r="AW51" s="79"/>
      <c r="AX51" s="79"/>
      <c r="AY51" s="79"/>
      <c r="AZ51" s="79"/>
      <c r="BA51" s="79"/>
    </row>
    <row r="52" spans="18:53" x14ac:dyDescent="0.2"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79"/>
      <c r="AC52" s="79"/>
      <c r="AD52" s="79"/>
      <c r="AE52" s="79"/>
      <c r="AF52" s="79"/>
      <c r="AG52" s="79"/>
      <c r="AH52" s="79"/>
      <c r="AI52" s="79"/>
      <c r="AJ52" s="79"/>
      <c r="AK52" s="79"/>
      <c r="AL52" s="79"/>
      <c r="AM52" s="79"/>
      <c r="AN52" s="79"/>
      <c r="AO52" s="79"/>
      <c r="AP52" s="79"/>
      <c r="AQ52" s="79"/>
      <c r="AR52" s="79"/>
      <c r="AS52" s="79"/>
      <c r="AT52" s="79"/>
      <c r="AU52" s="79"/>
      <c r="AV52" s="79"/>
      <c r="AW52" s="79"/>
      <c r="AX52" s="79"/>
      <c r="AY52" s="79"/>
      <c r="AZ52" s="79"/>
      <c r="BA52" s="79"/>
    </row>
    <row r="53" spans="18:53" x14ac:dyDescent="0.2"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79"/>
      <c r="AC53" s="79"/>
      <c r="AD53" s="79"/>
      <c r="AE53" s="79"/>
      <c r="AF53" s="79"/>
      <c r="AG53" s="79"/>
      <c r="AH53" s="79"/>
      <c r="AI53" s="79"/>
      <c r="AJ53" s="79"/>
      <c r="AK53" s="79"/>
      <c r="AL53" s="79"/>
      <c r="AM53" s="79"/>
      <c r="AN53" s="79"/>
      <c r="AO53" s="79"/>
      <c r="AP53" s="79"/>
      <c r="AQ53" s="79"/>
      <c r="AR53" s="79"/>
      <c r="AS53" s="79"/>
      <c r="AT53" s="79"/>
      <c r="AU53" s="79"/>
      <c r="AV53" s="79"/>
      <c r="AW53" s="79"/>
      <c r="AX53" s="79"/>
      <c r="AY53" s="79"/>
      <c r="AZ53" s="79"/>
      <c r="BA53" s="79"/>
    </row>
    <row r="54" spans="18:53" x14ac:dyDescent="0.2"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79"/>
      <c r="AC54" s="79"/>
      <c r="AD54" s="79"/>
      <c r="AE54" s="79"/>
      <c r="AF54" s="79"/>
      <c r="AG54" s="79"/>
      <c r="AH54" s="79"/>
      <c r="AI54" s="79"/>
      <c r="AJ54" s="79"/>
      <c r="AK54" s="79"/>
      <c r="AL54" s="79"/>
      <c r="AM54" s="79"/>
      <c r="AN54" s="79"/>
      <c r="AO54" s="79"/>
      <c r="AP54" s="79"/>
      <c r="AQ54" s="79"/>
      <c r="AR54" s="79"/>
      <c r="AS54" s="79"/>
      <c r="AT54" s="79"/>
      <c r="AU54" s="79"/>
      <c r="AV54" s="79"/>
      <c r="AW54" s="79"/>
      <c r="AX54" s="79"/>
      <c r="AY54" s="79"/>
      <c r="AZ54" s="79"/>
      <c r="BA54" s="79"/>
    </row>
    <row r="55" spans="18:53" x14ac:dyDescent="0.2">
      <c r="R55" s="79"/>
      <c r="S55" s="79"/>
      <c r="T55" s="79"/>
      <c r="U55" s="79"/>
      <c r="V55" s="79"/>
      <c r="W55" s="79"/>
      <c r="X55" s="79"/>
      <c r="Y55" s="79"/>
      <c r="Z55" s="79"/>
      <c r="AA55" s="79"/>
      <c r="AB55" s="79"/>
      <c r="AC55" s="79"/>
      <c r="AD55" s="79"/>
      <c r="AE55" s="79"/>
      <c r="AF55" s="79"/>
      <c r="AG55" s="79"/>
      <c r="AH55" s="79"/>
      <c r="AI55" s="79"/>
      <c r="AJ55" s="79"/>
      <c r="AK55" s="79"/>
      <c r="AL55" s="79"/>
      <c r="AM55" s="79"/>
      <c r="AN55" s="79"/>
      <c r="AO55" s="79"/>
      <c r="AP55" s="79"/>
      <c r="AQ55" s="79"/>
      <c r="AR55" s="79"/>
      <c r="AS55" s="79"/>
      <c r="AT55" s="79"/>
      <c r="AU55" s="79"/>
      <c r="AV55" s="79"/>
      <c r="AW55" s="79"/>
      <c r="AX55" s="79"/>
      <c r="AY55" s="79"/>
      <c r="AZ55" s="79"/>
      <c r="BA55" s="79"/>
    </row>
    <row r="56" spans="18:53" x14ac:dyDescent="0.2">
      <c r="R56" s="79"/>
      <c r="S56" s="79"/>
      <c r="T56" s="79"/>
      <c r="U56" s="79"/>
      <c r="V56" s="79"/>
      <c r="W56" s="79"/>
      <c r="X56" s="79"/>
      <c r="Y56" s="79"/>
      <c r="Z56" s="79"/>
      <c r="AA56" s="79"/>
      <c r="AB56" s="79"/>
      <c r="AC56" s="79"/>
      <c r="AD56" s="79"/>
      <c r="AE56" s="79"/>
      <c r="AF56" s="79"/>
      <c r="AG56" s="79"/>
      <c r="AH56" s="79"/>
      <c r="AI56" s="79"/>
      <c r="AJ56" s="79"/>
      <c r="AK56" s="79"/>
      <c r="AL56" s="79"/>
      <c r="AM56" s="79"/>
      <c r="AN56" s="79"/>
      <c r="AO56" s="79"/>
      <c r="AP56" s="79"/>
      <c r="AQ56" s="79"/>
      <c r="AR56" s="79"/>
      <c r="AS56" s="79"/>
      <c r="AT56" s="79"/>
      <c r="AU56" s="79"/>
      <c r="AV56" s="79"/>
      <c r="AW56" s="79"/>
      <c r="AX56" s="79"/>
      <c r="AY56" s="79"/>
      <c r="AZ56" s="79"/>
      <c r="BA56" s="79"/>
    </row>
    <row r="57" spans="18:53" x14ac:dyDescent="0.2">
      <c r="R57" s="79"/>
      <c r="S57" s="79"/>
      <c r="T57" s="79"/>
      <c r="U57" s="79"/>
      <c r="V57" s="79"/>
      <c r="W57" s="79"/>
      <c r="X57" s="79"/>
      <c r="Y57" s="79"/>
      <c r="Z57" s="79"/>
      <c r="AA57" s="79"/>
      <c r="AB57" s="79"/>
      <c r="AC57" s="79"/>
      <c r="AD57" s="79"/>
      <c r="AE57" s="79"/>
      <c r="AF57" s="79"/>
      <c r="AG57" s="79"/>
      <c r="AH57" s="79"/>
      <c r="AI57" s="79"/>
      <c r="AJ57" s="79"/>
      <c r="AK57" s="79"/>
      <c r="AL57" s="79"/>
      <c r="AM57" s="79"/>
      <c r="AN57" s="79"/>
      <c r="AO57" s="79"/>
      <c r="AP57" s="79"/>
      <c r="AQ57" s="79"/>
      <c r="AR57" s="79"/>
      <c r="AS57" s="79"/>
      <c r="AT57" s="79"/>
      <c r="AU57" s="79"/>
      <c r="AV57" s="79"/>
      <c r="AW57" s="79"/>
      <c r="AX57" s="79"/>
      <c r="AY57" s="79"/>
      <c r="AZ57" s="79"/>
      <c r="BA57" s="79"/>
    </row>
    <row r="58" spans="18:53" x14ac:dyDescent="0.2">
      <c r="R58" s="79"/>
      <c r="S58" s="79"/>
      <c r="T58" s="79"/>
      <c r="U58" s="79"/>
      <c r="V58" s="79"/>
      <c r="W58" s="79"/>
      <c r="X58" s="79"/>
      <c r="Y58" s="79"/>
      <c r="Z58" s="79"/>
      <c r="AA58" s="79"/>
      <c r="AB58" s="79"/>
      <c r="AC58" s="79"/>
      <c r="AD58" s="79"/>
      <c r="AE58" s="79"/>
      <c r="AF58" s="79"/>
      <c r="AG58" s="79"/>
      <c r="AH58" s="79"/>
      <c r="AI58" s="79"/>
      <c r="AJ58" s="79"/>
      <c r="AK58" s="79"/>
      <c r="AL58" s="79"/>
      <c r="AM58" s="79"/>
      <c r="AN58" s="79"/>
      <c r="AO58" s="79"/>
      <c r="AP58" s="79"/>
      <c r="AQ58" s="79"/>
      <c r="AR58" s="79"/>
      <c r="AS58" s="79"/>
      <c r="AT58" s="79"/>
      <c r="AU58" s="79"/>
      <c r="AV58" s="79"/>
      <c r="AW58" s="79"/>
      <c r="AX58" s="79"/>
      <c r="AY58" s="79"/>
      <c r="AZ58" s="79"/>
      <c r="BA58" s="79"/>
    </row>
    <row r="59" spans="18:53" x14ac:dyDescent="0.2">
      <c r="R59" s="79"/>
      <c r="S59" s="79"/>
      <c r="T59" s="79"/>
      <c r="U59" s="79"/>
      <c r="V59" s="79"/>
      <c r="W59" s="79"/>
      <c r="X59" s="79"/>
      <c r="Y59" s="79"/>
      <c r="Z59" s="79"/>
      <c r="AA59" s="79"/>
      <c r="AB59" s="79"/>
      <c r="AC59" s="79"/>
      <c r="AD59" s="79"/>
      <c r="AE59" s="79"/>
      <c r="AF59" s="79"/>
      <c r="AG59" s="79"/>
      <c r="AH59" s="79"/>
      <c r="AI59" s="79"/>
      <c r="AJ59" s="79"/>
      <c r="AK59" s="79"/>
      <c r="AL59" s="79"/>
      <c r="AM59" s="79"/>
      <c r="AN59" s="79"/>
      <c r="AO59" s="79"/>
      <c r="AP59" s="79"/>
      <c r="AQ59" s="79"/>
      <c r="AR59" s="79"/>
      <c r="AS59" s="79"/>
      <c r="AT59" s="79"/>
      <c r="AU59" s="79"/>
      <c r="AV59" s="79"/>
      <c r="AW59" s="79"/>
      <c r="AX59" s="79"/>
      <c r="AY59" s="79"/>
      <c r="AZ59" s="79"/>
      <c r="BA59" s="79"/>
    </row>
    <row r="60" spans="18:53" x14ac:dyDescent="0.2">
      <c r="R60" s="79"/>
      <c r="S60" s="79"/>
      <c r="T60" s="79"/>
      <c r="U60" s="79"/>
      <c r="V60" s="79"/>
      <c r="W60" s="79"/>
      <c r="X60" s="79"/>
      <c r="Y60" s="79"/>
      <c r="Z60" s="79"/>
      <c r="AA60" s="79"/>
      <c r="AB60" s="79"/>
      <c r="AC60" s="79"/>
      <c r="AD60" s="79"/>
      <c r="AE60" s="79"/>
      <c r="AF60" s="79"/>
      <c r="AG60" s="79"/>
      <c r="AH60" s="79"/>
      <c r="AI60" s="79"/>
      <c r="AJ60" s="79"/>
      <c r="AK60" s="79"/>
      <c r="AL60" s="79"/>
      <c r="AM60" s="79"/>
      <c r="AN60" s="79"/>
      <c r="AO60" s="79"/>
      <c r="AP60" s="79"/>
      <c r="AQ60" s="79"/>
      <c r="AR60" s="79"/>
      <c r="AS60" s="79"/>
      <c r="AT60" s="79"/>
      <c r="AU60" s="79"/>
      <c r="AV60" s="79"/>
      <c r="AW60" s="79"/>
      <c r="AX60" s="79"/>
      <c r="AY60" s="79"/>
      <c r="AZ60" s="79"/>
      <c r="BA60" s="79"/>
    </row>
    <row r="61" spans="18:53" x14ac:dyDescent="0.2">
      <c r="R61" s="79"/>
      <c r="S61" s="79"/>
      <c r="T61" s="79"/>
      <c r="U61" s="79"/>
      <c r="V61" s="79"/>
      <c r="W61" s="79"/>
      <c r="X61" s="79"/>
      <c r="Y61" s="79"/>
      <c r="Z61" s="79"/>
      <c r="AA61" s="79"/>
      <c r="AB61" s="79"/>
      <c r="AC61" s="79"/>
      <c r="AD61" s="79"/>
      <c r="AE61" s="79"/>
      <c r="AF61" s="79"/>
      <c r="AG61" s="79"/>
      <c r="AH61" s="79"/>
      <c r="AI61" s="79"/>
      <c r="AJ61" s="79"/>
      <c r="AK61" s="79"/>
      <c r="AL61" s="79"/>
      <c r="AM61" s="79"/>
      <c r="AN61" s="79"/>
      <c r="AO61" s="79"/>
      <c r="AP61" s="79"/>
      <c r="AQ61" s="79"/>
      <c r="AR61" s="79"/>
      <c r="AS61" s="79"/>
      <c r="AT61" s="79"/>
      <c r="AU61" s="79"/>
      <c r="AV61" s="79"/>
      <c r="AW61" s="79"/>
      <c r="AX61" s="79"/>
      <c r="AY61" s="79"/>
      <c r="AZ61" s="79"/>
      <c r="BA61" s="79"/>
    </row>
    <row r="62" spans="18:53" x14ac:dyDescent="0.2">
      <c r="R62" s="79"/>
      <c r="S62" s="79"/>
      <c r="T62" s="79"/>
      <c r="U62" s="79"/>
      <c r="V62" s="79"/>
      <c r="W62" s="79"/>
      <c r="X62" s="79"/>
      <c r="Y62" s="79"/>
      <c r="Z62" s="79"/>
      <c r="AA62" s="79"/>
      <c r="AB62" s="79"/>
      <c r="AC62" s="79"/>
      <c r="AD62" s="79"/>
      <c r="AE62" s="79"/>
      <c r="AF62" s="79"/>
      <c r="AG62" s="79"/>
      <c r="AH62" s="79"/>
      <c r="AI62" s="79"/>
      <c r="AJ62" s="79"/>
      <c r="AK62" s="79"/>
      <c r="AL62" s="79"/>
      <c r="AM62" s="79"/>
      <c r="AN62" s="79"/>
      <c r="AO62" s="79"/>
      <c r="AP62" s="79"/>
      <c r="AQ62" s="79"/>
      <c r="AR62" s="79"/>
      <c r="AS62" s="79"/>
      <c r="AT62" s="79"/>
      <c r="AU62" s="79"/>
      <c r="AV62" s="79"/>
      <c r="AW62" s="79"/>
      <c r="AX62" s="79"/>
      <c r="AY62" s="79"/>
      <c r="AZ62" s="79"/>
      <c r="BA62" s="79"/>
    </row>
    <row r="63" spans="18:53" x14ac:dyDescent="0.2">
      <c r="R63" s="79"/>
      <c r="S63" s="79"/>
      <c r="T63" s="79"/>
      <c r="U63" s="79"/>
      <c r="V63" s="79"/>
      <c r="W63" s="79"/>
      <c r="X63" s="79"/>
      <c r="Y63" s="79"/>
      <c r="Z63" s="79"/>
      <c r="AA63" s="79"/>
      <c r="AB63" s="79"/>
      <c r="AC63" s="79"/>
      <c r="AD63" s="79"/>
      <c r="AE63" s="79"/>
      <c r="AF63" s="79"/>
      <c r="AG63" s="79"/>
      <c r="AH63" s="79"/>
      <c r="AI63" s="79"/>
      <c r="AJ63" s="79"/>
      <c r="AK63" s="79"/>
      <c r="AL63" s="79"/>
      <c r="AM63" s="79"/>
      <c r="AN63" s="79"/>
      <c r="AO63" s="79"/>
      <c r="AP63" s="79"/>
      <c r="AQ63" s="79"/>
      <c r="AR63" s="79"/>
      <c r="AS63" s="79"/>
      <c r="AT63" s="79"/>
      <c r="AU63" s="79"/>
      <c r="AV63" s="79"/>
      <c r="AW63" s="79"/>
      <c r="AX63" s="79"/>
      <c r="AY63" s="79"/>
      <c r="AZ63" s="79"/>
      <c r="BA63" s="79"/>
    </row>
    <row r="64" spans="18:53" x14ac:dyDescent="0.2">
      <c r="R64" s="79"/>
      <c r="S64" s="79"/>
      <c r="T64" s="79"/>
      <c r="U64" s="79"/>
      <c r="V64" s="79"/>
      <c r="W64" s="79"/>
      <c r="X64" s="79"/>
      <c r="Y64" s="79"/>
      <c r="Z64" s="79"/>
      <c r="AA64" s="79"/>
      <c r="AB64" s="79"/>
      <c r="AC64" s="79"/>
      <c r="AD64" s="79"/>
      <c r="AE64" s="79"/>
      <c r="AF64" s="79"/>
      <c r="AG64" s="79"/>
      <c r="AH64" s="79"/>
      <c r="AI64" s="79"/>
      <c r="AJ64" s="79"/>
      <c r="AK64" s="79"/>
      <c r="AL64" s="79"/>
      <c r="AM64" s="79"/>
      <c r="AN64" s="79"/>
      <c r="AO64" s="79"/>
      <c r="AP64" s="79"/>
      <c r="AQ64" s="79"/>
      <c r="AR64" s="79"/>
      <c r="AS64" s="79"/>
      <c r="AT64" s="79"/>
      <c r="AU64" s="79"/>
      <c r="AV64" s="79"/>
      <c r="AW64" s="79"/>
      <c r="AX64" s="79"/>
      <c r="AY64" s="79"/>
      <c r="AZ64" s="79"/>
      <c r="BA64" s="79"/>
    </row>
    <row r="65" spans="18:53" x14ac:dyDescent="0.2">
      <c r="R65" s="79"/>
      <c r="S65" s="79"/>
      <c r="T65" s="79"/>
      <c r="U65" s="79"/>
      <c r="V65" s="79"/>
      <c r="W65" s="79"/>
      <c r="X65" s="79"/>
      <c r="Y65" s="79"/>
      <c r="Z65" s="79"/>
      <c r="AA65" s="79"/>
      <c r="AB65" s="79"/>
      <c r="AC65" s="79"/>
      <c r="AD65" s="79"/>
      <c r="AE65" s="79"/>
      <c r="AF65" s="79"/>
      <c r="AG65" s="79"/>
      <c r="AH65" s="79"/>
      <c r="AI65" s="79"/>
      <c r="AJ65" s="79"/>
      <c r="AK65" s="79"/>
      <c r="AL65" s="79"/>
      <c r="AM65" s="79"/>
      <c r="AN65" s="79"/>
      <c r="AO65" s="79"/>
      <c r="AP65" s="79"/>
      <c r="AQ65" s="79"/>
      <c r="AR65" s="79"/>
      <c r="AS65" s="79"/>
      <c r="AT65" s="79"/>
      <c r="AU65" s="79"/>
      <c r="AV65" s="79"/>
      <c r="AW65" s="79"/>
      <c r="AX65" s="79"/>
      <c r="AY65" s="79"/>
      <c r="AZ65" s="79"/>
      <c r="BA65" s="79"/>
    </row>
    <row r="66" spans="18:53" x14ac:dyDescent="0.2">
      <c r="R66" s="79"/>
      <c r="S66" s="79"/>
      <c r="T66" s="79"/>
      <c r="U66" s="79"/>
      <c r="V66" s="79"/>
      <c r="W66" s="79"/>
      <c r="X66" s="79"/>
      <c r="Y66" s="79"/>
      <c r="Z66" s="79"/>
      <c r="AA66" s="79"/>
      <c r="AB66" s="79"/>
      <c r="AC66" s="79"/>
      <c r="AD66" s="79"/>
      <c r="AE66" s="79"/>
      <c r="AF66" s="79"/>
      <c r="AG66" s="79"/>
      <c r="AH66" s="79"/>
      <c r="AI66" s="79"/>
      <c r="AJ66" s="79"/>
      <c r="AK66" s="79"/>
      <c r="AL66" s="79"/>
      <c r="AM66" s="79"/>
      <c r="AN66" s="79"/>
      <c r="AO66" s="79"/>
      <c r="AP66" s="79"/>
      <c r="AQ66" s="79"/>
      <c r="AR66" s="79"/>
      <c r="AS66" s="79"/>
      <c r="AT66" s="79"/>
      <c r="AU66" s="79"/>
      <c r="AV66" s="79"/>
      <c r="AW66" s="79"/>
      <c r="AX66" s="79"/>
      <c r="AY66" s="79"/>
      <c r="AZ66" s="79"/>
      <c r="BA66" s="79"/>
    </row>
    <row r="67" spans="18:53" x14ac:dyDescent="0.2">
      <c r="R67" s="79"/>
      <c r="S67" s="79"/>
      <c r="T67" s="79"/>
      <c r="U67" s="79"/>
      <c r="V67" s="79"/>
      <c r="W67" s="79"/>
      <c r="X67" s="79"/>
      <c r="Y67" s="79"/>
      <c r="Z67" s="79"/>
      <c r="AA67" s="79"/>
      <c r="AB67" s="79"/>
      <c r="AC67" s="79"/>
      <c r="AD67" s="79"/>
      <c r="AE67" s="79"/>
      <c r="AF67" s="79"/>
      <c r="AG67" s="79"/>
      <c r="AH67" s="79"/>
      <c r="AI67" s="79"/>
      <c r="AJ67" s="79"/>
      <c r="AK67" s="79"/>
      <c r="AL67" s="79"/>
      <c r="AM67" s="79"/>
      <c r="AN67" s="79"/>
      <c r="AO67" s="79"/>
      <c r="AP67" s="79"/>
      <c r="AQ67" s="79"/>
      <c r="AR67" s="79"/>
      <c r="AS67" s="79"/>
      <c r="AT67" s="79"/>
      <c r="AU67" s="79"/>
      <c r="AV67" s="79"/>
      <c r="AW67" s="79"/>
      <c r="AX67" s="79"/>
      <c r="AY67" s="79"/>
      <c r="AZ67" s="79"/>
      <c r="BA67" s="79"/>
    </row>
    <row r="68" spans="18:53" x14ac:dyDescent="0.2">
      <c r="R68" s="79"/>
      <c r="S68" s="79"/>
      <c r="T68" s="79"/>
      <c r="U68" s="79"/>
      <c r="V68" s="79"/>
      <c r="W68" s="79"/>
      <c r="X68" s="79"/>
      <c r="Y68" s="79"/>
      <c r="Z68" s="79"/>
      <c r="AA68" s="79"/>
      <c r="AB68" s="79"/>
      <c r="AC68" s="79"/>
      <c r="AD68" s="79"/>
      <c r="AE68" s="79"/>
      <c r="AF68" s="79"/>
      <c r="AG68" s="79"/>
      <c r="AH68" s="79"/>
      <c r="AI68" s="79"/>
      <c r="AJ68" s="79"/>
      <c r="AK68" s="79"/>
      <c r="AL68" s="79"/>
      <c r="AM68" s="79"/>
      <c r="AN68" s="79"/>
      <c r="AO68" s="79"/>
      <c r="AP68" s="79"/>
      <c r="AQ68" s="79"/>
      <c r="AR68" s="79"/>
      <c r="AS68" s="79"/>
      <c r="AT68" s="79"/>
      <c r="AU68" s="79"/>
      <c r="AV68" s="79"/>
      <c r="AW68" s="79"/>
      <c r="AX68" s="79"/>
      <c r="AY68" s="79"/>
      <c r="AZ68" s="79"/>
      <c r="BA68" s="79"/>
    </row>
    <row r="69" spans="18:53" x14ac:dyDescent="0.2">
      <c r="R69" s="79"/>
      <c r="S69" s="79"/>
      <c r="T69" s="79"/>
      <c r="U69" s="79"/>
      <c r="V69" s="79"/>
      <c r="W69" s="79"/>
      <c r="X69" s="79"/>
      <c r="Y69" s="79"/>
      <c r="Z69" s="79"/>
      <c r="AA69" s="79"/>
      <c r="AB69" s="79"/>
      <c r="AC69" s="79"/>
      <c r="AD69" s="79"/>
      <c r="AE69" s="79"/>
      <c r="AF69" s="79"/>
      <c r="AG69" s="79"/>
      <c r="AH69" s="79"/>
      <c r="AI69" s="79"/>
      <c r="AJ69" s="79"/>
      <c r="AK69" s="79"/>
      <c r="AL69" s="79"/>
      <c r="AM69" s="79"/>
      <c r="AN69" s="79"/>
      <c r="AO69" s="79"/>
      <c r="AP69" s="79"/>
      <c r="AQ69" s="79"/>
      <c r="AR69" s="79"/>
      <c r="AS69" s="79"/>
      <c r="AT69" s="79"/>
      <c r="AU69" s="79"/>
      <c r="AV69" s="79"/>
      <c r="AW69" s="79"/>
      <c r="AX69" s="79"/>
      <c r="AY69" s="79"/>
      <c r="AZ69" s="79"/>
      <c r="BA69" s="79"/>
    </row>
  </sheetData>
  <mergeCells count="92">
    <mergeCell ref="B2:C5"/>
    <mergeCell ref="D2:K3"/>
    <mergeCell ref="L2:O2"/>
    <mergeCell ref="P2:Q5"/>
    <mergeCell ref="L3:O3"/>
    <mergeCell ref="D4:K5"/>
    <mergeCell ref="L4:O4"/>
    <mergeCell ref="L5:O5"/>
    <mergeCell ref="T9:X9"/>
    <mergeCell ref="B10:C10"/>
    <mergeCell ref="D10:I10"/>
    <mergeCell ref="N10:P10"/>
    <mergeCell ref="B11:C11"/>
    <mergeCell ref="D11:I11"/>
    <mergeCell ref="N11:P11"/>
    <mergeCell ref="U11:W11"/>
    <mergeCell ref="C6:Q6"/>
    <mergeCell ref="D7:Q7"/>
    <mergeCell ref="D8:Q8"/>
    <mergeCell ref="B9:C9"/>
    <mergeCell ref="D9:I9"/>
    <mergeCell ref="J9:L14"/>
    <mergeCell ref="M9:Q9"/>
    <mergeCell ref="B12:C12"/>
    <mergeCell ref="D12:I12"/>
    <mergeCell ref="N12:P12"/>
    <mergeCell ref="D14:I14"/>
    <mergeCell ref="N14:P14"/>
    <mergeCell ref="U14:V14"/>
    <mergeCell ref="H15:H17"/>
    <mergeCell ref="I15:L16"/>
    <mergeCell ref="M15:N16"/>
    <mergeCell ref="O15:Q15"/>
    <mergeCell ref="U15:V15"/>
    <mergeCell ref="O16:O17"/>
    <mergeCell ref="P16:P17"/>
    <mergeCell ref="Q16:Q17"/>
    <mergeCell ref="U16:V16"/>
    <mergeCell ref="U17:V17"/>
    <mergeCell ref="U12:W12"/>
    <mergeCell ref="B13:C13"/>
    <mergeCell ref="D13:I13"/>
    <mergeCell ref="N13:P13"/>
    <mergeCell ref="U13:W13"/>
    <mergeCell ref="U18:V18"/>
    <mergeCell ref="C20:C21"/>
    <mergeCell ref="E20:E21"/>
    <mergeCell ref="O20:O21"/>
    <mergeCell ref="P20:P21"/>
    <mergeCell ref="Q20:Q21"/>
    <mergeCell ref="Q18:Q19"/>
    <mergeCell ref="Q22:Q23"/>
    <mergeCell ref="B18:B21"/>
    <mergeCell ref="C18:C19"/>
    <mergeCell ref="E18:E19"/>
    <mergeCell ref="O18:O19"/>
    <mergeCell ref="P18:P19"/>
    <mergeCell ref="B22:B23"/>
    <mergeCell ref="C22:C23"/>
    <mergeCell ref="E22:E23"/>
    <mergeCell ref="O22:O23"/>
    <mergeCell ref="P22:P23"/>
    <mergeCell ref="D15:D17"/>
    <mergeCell ref="E15:E17"/>
    <mergeCell ref="B27:C27"/>
    <mergeCell ref="D27:I27"/>
    <mergeCell ref="K27:L27"/>
    <mergeCell ref="F15:F17"/>
    <mergeCell ref="G15:G17"/>
    <mergeCell ref="B15:B17"/>
    <mergeCell ref="C15:C17"/>
    <mergeCell ref="M27:Q27"/>
    <mergeCell ref="B28:C29"/>
    <mergeCell ref="D28:I29"/>
    <mergeCell ref="J28:J29"/>
    <mergeCell ref="M28:Q29"/>
    <mergeCell ref="Q24:Q25"/>
    <mergeCell ref="B34:L35"/>
    <mergeCell ref="M34:Q35"/>
    <mergeCell ref="B30:C31"/>
    <mergeCell ref="D30:I31"/>
    <mergeCell ref="J30:J31"/>
    <mergeCell ref="M30:Q31"/>
    <mergeCell ref="B32:C33"/>
    <mergeCell ref="D32:I33"/>
    <mergeCell ref="J32:J33"/>
    <mergeCell ref="M32:Q33"/>
    <mergeCell ref="B24:B25"/>
    <mergeCell ref="C24:C25"/>
    <mergeCell ref="E24:E25"/>
    <mergeCell ref="O24:O25"/>
    <mergeCell ref="P24:P25"/>
  </mergeCells>
  <pageMargins left="0.62992125984251968" right="0.19685039370078741" top="0.23622047244094491" bottom="0.19685039370078741" header="0.15748031496062992" footer="0"/>
  <pageSetup paperSize="9" scale="50" orientation="landscape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BA67"/>
  <sheetViews>
    <sheetView zoomScale="80" zoomScaleNormal="80" workbookViewId="0">
      <selection activeCell="D30" sqref="D30:I31"/>
    </sheetView>
  </sheetViews>
  <sheetFormatPr baseColWidth="10" defaultColWidth="12.42578125" defaultRowHeight="14.25" x14ac:dyDescent="0.2"/>
  <cols>
    <col min="1" max="1" width="6.7109375" style="4" customWidth="1"/>
    <col min="2" max="2" width="45.42578125" style="4" customWidth="1"/>
    <col min="3" max="3" width="86.85546875" style="4" customWidth="1"/>
    <col min="4" max="4" width="16.85546875" style="4" customWidth="1"/>
    <col min="5" max="5" width="13.85546875" style="4" customWidth="1"/>
    <col min="6" max="6" width="16.7109375" style="4" customWidth="1"/>
    <col min="7" max="7" width="18" style="4" customWidth="1"/>
    <col min="8" max="8" width="22.85546875" style="4" customWidth="1"/>
    <col min="9" max="9" width="24.140625" style="4" bestFit="1" customWidth="1"/>
    <col min="10" max="10" width="20.85546875" style="4" customWidth="1"/>
    <col min="11" max="11" width="20.85546875" style="4" bestFit="1" customWidth="1"/>
    <col min="12" max="12" width="22.7109375" style="4" bestFit="1" customWidth="1"/>
    <col min="13" max="13" width="14.85546875" style="45" customWidth="1"/>
    <col min="14" max="14" width="21.140625" style="45" customWidth="1"/>
    <col min="15" max="17" width="16.85546875" style="4" customWidth="1"/>
    <col min="18" max="18" width="16.42578125" style="4" customWidth="1"/>
    <col min="19" max="19" width="12.42578125" style="4"/>
    <col min="20" max="20" width="14.42578125" style="4" customWidth="1"/>
    <col min="21" max="21" width="18.42578125" style="4" customWidth="1"/>
    <col min="22" max="22" width="33.85546875" style="4" customWidth="1"/>
    <col min="23" max="23" width="12.42578125" style="4" hidden="1" customWidth="1"/>
    <col min="24" max="24" width="24.28515625" style="4" customWidth="1"/>
    <col min="25" max="25" width="22.42578125" style="4" customWidth="1"/>
    <col min="26" max="27" width="12.42578125" style="4"/>
    <col min="28" max="28" width="16.85546875" style="4" customWidth="1"/>
    <col min="29" max="29" width="12.42578125" style="4"/>
    <col min="30" max="30" width="30.140625" style="4" customWidth="1"/>
    <col min="31" max="31" width="15.42578125" style="4" customWidth="1"/>
    <col min="32" max="32" width="15.85546875" style="4" customWidth="1"/>
    <col min="33" max="33" width="24.42578125" style="4" customWidth="1"/>
    <col min="34" max="34" width="17.140625" style="4" customWidth="1"/>
    <col min="35" max="16384" width="12.42578125" style="4"/>
  </cols>
  <sheetData>
    <row r="1" spans="2:28" ht="22.5" customHeight="1" x14ac:dyDescent="0.2"/>
    <row r="2" spans="2:28" ht="37.5" customHeight="1" x14ac:dyDescent="0.25">
      <c r="B2" s="158"/>
      <c r="C2" s="158"/>
      <c r="D2" s="209" t="s">
        <v>181</v>
      </c>
      <c r="E2" s="210"/>
      <c r="F2" s="210"/>
      <c r="G2" s="210"/>
      <c r="H2" s="210"/>
      <c r="I2" s="210"/>
      <c r="J2" s="210"/>
      <c r="K2" s="211"/>
      <c r="L2" s="215" t="s">
        <v>182</v>
      </c>
      <c r="M2" s="216"/>
      <c r="N2" s="216"/>
      <c r="O2" s="217"/>
      <c r="P2" s="218"/>
      <c r="Q2" s="219"/>
      <c r="R2" s="46"/>
    </row>
    <row r="3" spans="2:28" ht="37.5" customHeight="1" x14ac:dyDescent="0.25">
      <c r="B3" s="158"/>
      <c r="C3" s="158"/>
      <c r="D3" s="212"/>
      <c r="E3" s="213"/>
      <c r="F3" s="213"/>
      <c r="G3" s="213"/>
      <c r="H3" s="213"/>
      <c r="I3" s="213"/>
      <c r="J3" s="213"/>
      <c r="K3" s="214"/>
      <c r="L3" s="215" t="s">
        <v>183</v>
      </c>
      <c r="M3" s="216"/>
      <c r="N3" s="216"/>
      <c r="O3" s="217"/>
      <c r="P3" s="220"/>
      <c r="Q3" s="221"/>
      <c r="R3" s="46"/>
    </row>
    <row r="4" spans="2:28" ht="33.75" customHeight="1" x14ac:dyDescent="0.25">
      <c r="B4" s="158"/>
      <c r="C4" s="158"/>
      <c r="D4" s="209" t="s">
        <v>184</v>
      </c>
      <c r="E4" s="210"/>
      <c r="F4" s="210"/>
      <c r="G4" s="210"/>
      <c r="H4" s="210"/>
      <c r="I4" s="210"/>
      <c r="J4" s="210"/>
      <c r="K4" s="211"/>
      <c r="L4" s="215" t="s">
        <v>185</v>
      </c>
      <c r="M4" s="216"/>
      <c r="N4" s="216"/>
      <c r="O4" s="217"/>
      <c r="P4" s="220"/>
      <c r="Q4" s="221"/>
      <c r="R4" s="46"/>
    </row>
    <row r="5" spans="2:28" ht="38.25" customHeight="1" x14ac:dyDescent="0.25">
      <c r="B5" s="158"/>
      <c r="C5" s="158"/>
      <c r="D5" s="212"/>
      <c r="E5" s="213"/>
      <c r="F5" s="213"/>
      <c r="G5" s="213"/>
      <c r="H5" s="213"/>
      <c r="I5" s="213"/>
      <c r="J5" s="213"/>
      <c r="K5" s="214"/>
      <c r="L5" s="215" t="s">
        <v>186</v>
      </c>
      <c r="M5" s="216"/>
      <c r="N5" s="216"/>
      <c r="O5" s="217"/>
      <c r="P5" s="222"/>
      <c r="Q5" s="223"/>
      <c r="R5" s="46"/>
    </row>
    <row r="6" spans="2:28" ht="23.25" customHeight="1" x14ac:dyDescent="0.25">
      <c r="C6" s="224"/>
      <c r="D6" s="224"/>
      <c r="E6" s="224"/>
      <c r="F6" s="224"/>
      <c r="G6" s="224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46"/>
    </row>
    <row r="7" spans="2:28" ht="31.5" customHeight="1" x14ac:dyDescent="0.25">
      <c r="B7" s="5" t="s">
        <v>36</v>
      </c>
      <c r="C7" s="5" t="s">
        <v>44</v>
      </c>
      <c r="D7" s="167" t="s">
        <v>93</v>
      </c>
      <c r="E7" s="168"/>
      <c r="F7" s="168"/>
      <c r="G7" s="168"/>
      <c r="H7" s="168"/>
      <c r="I7" s="168"/>
      <c r="J7" s="168"/>
      <c r="K7" s="168"/>
      <c r="L7" s="168"/>
      <c r="M7" s="168"/>
      <c r="N7" s="168"/>
      <c r="O7" s="168"/>
      <c r="P7" s="168"/>
      <c r="Q7" s="169"/>
      <c r="R7" s="46"/>
    </row>
    <row r="8" spans="2:28" ht="36" customHeight="1" x14ac:dyDescent="0.25">
      <c r="B8" s="5" t="s">
        <v>31</v>
      </c>
      <c r="C8" s="6">
        <v>45474</v>
      </c>
      <c r="D8" s="170" t="str">
        <f>+'106- Infra'!D8:Q8</f>
        <v>FECHA DE  SEGUIMIENTO: Enero 15 2025</v>
      </c>
      <c r="E8" s="170"/>
      <c r="F8" s="170"/>
      <c r="G8" s="170"/>
      <c r="H8" s="170"/>
      <c r="I8" s="170"/>
      <c r="J8" s="170"/>
      <c r="K8" s="170"/>
      <c r="L8" s="170"/>
      <c r="M8" s="170"/>
      <c r="N8" s="170"/>
      <c r="O8" s="170"/>
      <c r="P8" s="170"/>
      <c r="Q8" s="170"/>
    </row>
    <row r="9" spans="2:28" ht="36" customHeight="1" x14ac:dyDescent="0.2">
      <c r="B9" s="171" t="s">
        <v>45</v>
      </c>
      <c r="C9" s="172"/>
      <c r="D9" s="173" t="s">
        <v>46</v>
      </c>
      <c r="E9" s="173"/>
      <c r="F9" s="173"/>
      <c r="G9" s="173"/>
      <c r="H9" s="173"/>
      <c r="I9" s="174"/>
      <c r="J9" s="142" t="s">
        <v>30</v>
      </c>
      <c r="K9" s="143"/>
      <c r="L9" s="144"/>
      <c r="M9" s="178" t="s">
        <v>29</v>
      </c>
      <c r="N9" s="179"/>
      <c r="O9" s="179"/>
      <c r="P9" s="179"/>
      <c r="Q9" s="180"/>
      <c r="R9" s="47"/>
      <c r="T9" s="225"/>
      <c r="U9" s="225"/>
      <c r="V9" s="225"/>
      <c r="W9" s="225"/>
      <c r="X9" s="225"/>
    </row>
    <row r="10" spans="2:28" ht="36" customHeight="1" x14ac:dyDescent="0.2">
      <c r="B10" s="171" t="s">
        <v>28</v>
      </c>
      <c r="C10" s="172"/>
      <c r="D10" s="173" t="s">
        <v>47</v>
      </c>
      <c r="E10" s="173"/>
      <c r="F10" s="173"/>
      <c r="G10" s="173"/>
      <c r="H10" s="173"/>
      <c r="I10" s="174"/>
      <c r="J10" s="175"/>
      <c r="K10" s="176"/>
      <c r="L10" s="177"/>
      <c r="M10" s="7" t="s">
        <v>27</v>
      </c>
      <c r="N10" s="226" t="s">
        <v>26</v>
      </c>
      <c r="O10" s="226"/>
      <c r="P10" s="226"/>
      <c r="Q10" s="7" t="s">
        <v>25</v>
      </c>
      <c r="R10" s="47"/>
      <c r="T10" s="48"/>
      <c r="U10" s="48"/>
      <c r="V10" s="48"/>
      <c r="W10" s="48"/>
      <c r="X10" s="48"/>
    </row>
    <row r="11" spans="2:28" ht="31.5" customHeight="1" x14ac:dyDescent="0.2">
      <c r="B11" s="227" t="s">
        <v>24</v>
      </c>
      <c r="C11" s="228"/>
      <c r="D11" s="197" t="s">
        <v>48</v>
      </c>
      <c r="E11" s="197"/>
      <c r="F11" s="197"/>
      <c r="G11" s="197"/>
      <c r="H11" s="197"/>
      <c r="I11" s="198"/>
      <c r="J11" s="175"/>
      <c r="K11" s="176"/>
      <c r="L11" s="177"/>
      <c r="M11" s="8"/>
      <c r="N11" s="229"/>
      <c r="O11" s="230"/>
      <c r="P11" s="231"/>
      <c r="Q11" s="9"/>
      <c r="R11" s="47"/>
      <c r="T11" s="49"/>
      <c r="U11" s="232"/>
      <c r="V11" s="232"/>
      <c r="W11" s="232"/>
      <c r="X11" s="49"/>
      <c r="Z11" s="10"/>
      <c r="AA11" s="10"/>
    </row>
    <row r="12" spans="2:28" ht="74.25" customHeight="1" x14ac:dyDescent="0.2">
      <c r="B12" s="181" t="s">
        <v>23</v>
      </c>
      <c r="C12" s="182"/>
      <c r="D12" s="197" t="s">
        <v>60</v>
      </c>
      <c r="E12" s="197"/>
      <c r="F12" s="197"/>
      <c r="G12" s="197"/>
      <c r="H12" s="197"/>
      <c r="I12" s="198"/>
      <c r="J12" s="175"/>
      <c r="K12" s="176"/>
      <c r="L12" s="177"/>
      <c r="M12" s="11"/>
      <c r="N12" s="199"/>
      <c r="O12" s="200"/>
      <c r="P12" s="201"/>
      <c r="Q12" s="12"/>
      <c r="R12" s="47"/>
      <c r="T12" s="50"/>
      <c r="U12" s="233"/>
      <c r="V12" s="233"/>
      <c r="W12" s="233"/>
      <c r="X12" s="51"/>
      <c r="Z12" s="13"/>
      <c r="AA12" s="14"/>
      <c r="AB12" s="15"/>
    </row>
    <row r="13" spans="2:28" ht="74.25" customHeight="1" x14ac:dyDescent="0.2">
      <c r="B13" s="187" t="s">
        <v>22</v>
      </c>
      <c r="C13" s="188"/>
      <c r="D13" s="189">
        <v>2024730010109</v>
      </c>
      <c r="E13" s="190"/>
      <c r="F13" s="190"/>
      <c r="G13" s="190"/>
      <c r="H13" s="190"/>
      <c r="I13" s="191"/>
      <c r="J13" s="175"/>
      <c r="K13" s="176"/>
      <c r="L13" s="177"/>
      <c r="M13" s="16"/>
      <c r="N13" s="192"/>
      <c r="O13" s="193"/>
      <c r="P13" s="194"/>
      <c r="Q13" s="17"/>
      <c r="R13" s="47"/>
      <c r="T13" s="50"/>
      <c r="U13" s="233"/>
      <c r="V13" s="233"/>
      <c r="W13" s="233"/>
      <c r="X13" s="51"/>
      <c r="Z13" s="13"/>
      <c r="AA13" s="14"/>
      <c r="AB13" s="15"/>
    </row>
    <row r="14" spans="2:28" ht="28.5" customHeight="1" x14ac:dyDescent="0.2">
      <c r="B14" s="18" t="s">
        <v>43</v>
      </c>
      <c r="C14" s="19"/>
      <c r="D14" s="195" t="s">
        <v>59</v>
      </c>
      <c r="E14" s="196"/>
      <c r="F14" s="196"/>
      <c r="G14" s="196"/>
      <c r="H14" s="196"/>
      <c r="I14" s="172"/>
      <c r="J14" s="145"/>
      <c r="K14" s="146"/>
      <c r="L14" s="147"/>
      <c r="M14" s="20"/>
      <c r="N14" s="192"/>
      <c r="O14" s="193"/>
      <c r="P14" s="194"/>
      <c r="Q14" s="21"/>
      <c r="R14" s="47"/>
      <c r="T14" s="52"/>
      <c r="U14" s="233"/>
      <c r="V14" s="233"/>
      <c r="W14" s="53"/>
      <c r="X14" s="51"/>
      <c r="Y14" s="22"/>
      <c r="Z14" s="13"/>
      <c r="AA14" s="14"/>
      <c r="AB14" s="15"/>
    </row>
    <row r="15" spans="2:28" ht="28.5" customHeight="1" x14ac:dyDescent="0.25">
      <c r="B15" s="183" t="s">
        <v>34</v>
      </c>
      <c r="C15" s="137" t="s">
        <v>32</v>
      </c>
      <c r="D15" s="148" t="s">
        <v>187</v>
      </c>
      <c r="E15" s="148" t="s">
        <v>21</v>
      </c>
      <c r="F15" s="148" t="s">
        <v>42</v>
      </c>
      <c r="G15" s="186" t="s">
        <v>188</v>
      </c>
      <c r="H15" s="148" t="s">
        <v>35</v>
      </c>
      <c r="I15" s="202" t="s">
        <v>33</v>
      </c>
      <c r="J15" s="203"/>
      <c r="K15" s="203"/>
      <c r="L15" s="204"/>
      <c r="M15" s="148" t="s">
        <v>20</v>
      </c>
      <c r="N15" s="148"/>
      <c r="O15" s="208" t="s">
        <v>19</v>
      </c>
      <c r="P15" s="208"/>
      <c r="Q15" s="208"/>
      <c r="T15" s="54"/>
      <c r="U15" s="234"/>
      <c r="V15" s="234"/>
      <c r="X15" s="51"/>
      <c r="Z15" s="13"/>
      <c r="AA15" s="14"/>
      <c r="AB15" s="15"/>
    </row>
    <row r="16" spans="2:28" ht="33.75" customHeight="1" x14ac:dyDescent="0.2">
      <c r="B16" s="184"/>
      <c r="C16" s="137"/>
      <c r="D16" s="148"/>
      <c r="E16" s="148"/>
      <c r="F16" s="148"/>
      <c r="G16" s="148"/>
      <c r="H16" s="148"/>
      <c r="I16" s="205"/>
      <c r="J16" s="206"/>
      <c r="K16" s="206"/>
      <c r="L16" s="207"/>
      <c r="M16" s="148"/>
      <c r="N16" s="148"/>
      <c r="O16" s="148" t="s">
        <v>18</v>
      </c>
      <c r="P16" s="148" t="s">
        <v>17</v>
      </c>
      <c r="Q16" s="137" t="s">
        <v>16</v>
      </c>
      <c r="T16" s="22"/>
      <c r="U16" s="234"/>
      <c r="V16" s="234"/>
      <c r="X16" s="14"/>
      <c r="Z16" s="13"/>
      <c r="AA16" s="14"/>
      <c r="AB16" s="15"/>
    </row>
    <row r="17" spans="2:28" ht="39.75" customHeight="1" x14ac:dyDescent="0.2">
      <c r="B17" s="185"/>
      <c r="C17" s="137"/>
      <c r="D17" s="148"/>
      <c r="E17" s="148"/>
      <c r="F17" s="148"/>
      <c r="G17" s="148"/>
      <c r="H17" s="148"/>
      <c r="I17" s="55" t="s">
        <v>15</v>
      </c>
      <c r="J17" s="55" t="s">
        <v>14</v>
      </c>
      <c r="K17" s="55" t="s">
        <v>13</v>
      </c>
      <c r="L17" s="56" t="s">
        <v>12</v>
      </c>
      <c r="M17" s="23" t="s">
        <v>11</v>
      </c>
      <c r="N17" s="57" t="s">
        <v>10</v>
      </c>
      <c r="O17" s="148"/>
      <c r="P17" s="148"/>
      <c r="Q17" s="137"/>
      <c r="T17" s="22"/>
      <c r="U17" s="234"/>
      <c r="V17" s="234"/>
      <c r="X17" s="14"/>
      <c r="Z17" s="13"/>
      <c r="AA17" s="14"/>
      <c r="AB17" s="15"/>
    </row>
    <row r="18" spans="2:28" ht="33" customHeight="1" x14ac:dyDescent="0.2">
      <c r="B18" s="151" t="s">
        <v>99</v>
      </c>
      <c r="C18" s="272" t="s">
        <v>153</v>
      </c>
      <c r="D18" s="23" t="s">
        <v>37</v>
      </c>
      <c r="E18" s="121" t="s">
        <v>132</v>
      </c>
      <c r="F18" s="58">
        <v>37000</v>
      </c>
      <c r="G18" s="23" t="s">
        <v>37</v>
      </c>
      <c r="H18" s="113">
        <f>SUM(I18:L18)</f>
        <v>29872633020</v>
      </c>
      <c r="I18" s="111">
        <v>16755339920</v>
      </c>
      <c r="J18" s="112">
        <v>4158772723</v>
      </c>
      <c r="K18" s="113"/>
      <c r="L18" s="111">
        <v>8958520377</v>
      </c>
      <c r="M18" s="27">
        <v>45292</v>
      </c>
      <c r="N18" s="27">
        <v>45656</v>
      </c>
      <c r="O18" s="150">
        <f>+F19/F18</f>
        <v>1</v>
      </c>
      <c r="P18" s="150">
        <f>+H19/H18</f>
        <v>0.82102756725794634</v>
      </c>
      <c r="Q18" s="153">
        <f>+(O18*O18)/P18</f>
        <v>1.217985899474463</v>
      </c>
      <c r="T18" s="22"/>
      <c r="U18" s="234"/>
      <c r="V18" s="234"/>
      <c r="X18" s="59"/>
      <c r="Z18" s="13"/>
      <c r="AA18" s="14"/>
      <c r="AB18" s="15"/>
    </row>
    <row r="19" spans="2:28" ht="37.5" customHeight="1" x14ac:dyDescent="0.2">
      <c r="B19" s="151"/>
      <c r="C19" s="273"/>
      <c r="D19" s="23" t="s">
        <v>2</v>
      </c>
      <c r="E19" s="128"/>
      <c r="F19" s="58">
        <v>37000</v>
      </c>
      <c r="G19" s="23" t="s">
        <v>38</v>
      </c>
      <c r="H19" s="113">
        <f t="shared" ref="H19:H23" si="0">SUM(I19:L19)</f>
        <v>24526255216</v>
      </c>
      <c r="I19" s="111">
        <v>14257705252</v>
      </c>
      <c r="J19" s="112">
        <v>2411769964</v>
      </c>
      <c r="K19" s="113"/>
      <c r="L19" s="112">
        <v>7856780000</v>
      </c>
      <c r="M19" s="27">
        <v>45292</v>
      </c>
      <c r="N19" s="27">
        <v>45656</v>
      </c>
      <c r="O19" s="150"/>
      <c r="P19" s="150"/>
      <c r="Q19" s="153"/>
      <c r="T19" s="22"/>
      <c r="U19" s="60"/>
      <c r="V19" s="60"/>
      <c r="X19" s="59"/>
      <c r="Z19" s="13"/>
      <c r="AA19" s="14"/>
      <c r="AB19" s="15"/>
    </row>
    <row r="20" spans="2:28" ht="27" customHeight="1" x14ac:dyDescent="0.2">
      <c r="B20" s="151"/>
      <c r="C20" s="272" t="s">
        <v>154</v>
      </c>
      <c r="D20" s="23" t="s">
        <v>3</v>
      </c>
      <c r="E20" s="122" t="s">
        <v>133</v>
      </c>
      <c r="F20" s="61">
        <v>57</v>
      </c>
      <c r="G20" s="23" t="s">
        <v>3</v>
      </c>
      <c r="H20" s="113">
        <f t="shared" si="0"/>
        <v>486000000</v>
      </c>
      <c r="I20" s="113">
        <v>461000000</v>
      </c>
      <c r="J20" s="114">
        <v>25000000</v>
      </c>
      <c r="K20" s="113"/>
      <c r="L20" s="114"/>
      <c r="M20" s="27">
        <v>45292</v>
      </c>
      <c r="N20" s="27">
        <v>45656</v>
      </c>
      <c r="O20" s="150">
        <f>+F21/F20</f>
        <v>1</v>
      </c>
      <c r="P20" s="150">
        <f>+H21/H20</f>
        <v>0.99776062962962964</v>
      </c>
      <c r="Q20" s="153">
        <f>+(O20*O20)/P20</f>
        <v>1.0022443964051795</v>
      </c>
      <c r="X20" s="36"/>
      <c r="Z20" s="13"/>
      <c r="AA20" s="14"/>
      <c r="AB20" s="15"/>
    </row>
    <row r="21" spans="2:28" ht="27" customHeight="1" x14ac:dyDescent="0.2">
      <c r="B21" s="151"/>
      <c r="C21" s="273"/>
      <c r="D21" s="23" t="s">
        <v>2</v>
      </c>
      <c r="E21" s="128"/>
      <c r="F21" s="61">
        <v>57</v>
      </c>
      <c r="G21" s="23" t="s">
        <v>38</v>
      </c>
      <c r="H21" s="113">
        <f t="shared" si="0"/>
        <v>484911666</v>
      </c>
      <c r="I21" s="115">
        <v>460675000</v>
      </c>
      <c r="J21" s="116">
        <v>24236666</v>
      </c>
      <c r="K21" s="113"/>
      <c r="L21" s="114"/>
      <c r="M21" s="27">
        <v>45292</v>
      </c>
      <c r="N21" s="27">
        <v>45656</v>
      </c>
      <c r="O21" s="150"/>
      <c r="P21" s="150"/>
      <c r="Q21" s="153"/>
      <c r="X21" s="36"/>
      <c r="Z21" s="13"/>
      <c r="AA21" s="14"/>
      <c r="AB21" s="15"/>
    </row>
    <row r="22" spans="2:28" ht="15" x14ac:dyDescent="0.2">
      <c r="B22" s="158"/>
      <c r="C22" s="159" t="s">
        <v>9</v>
      </c>
      <c r="D22" s="23" t="s">
        <v>3</v>
      </c>
      <c r="E22" s="149"/>
      <c r="F22" s="65"/>
      <c r="G22" s="23" t="s">
        <v>3</v>
      </c>
      <c r="H22" s="110">
        <f t="shared" si="0"/>
        <v>30358633020</v>
      </c>
      <c r="I22" s="117">
        <f>+I18+I20</f>
        <v>17216339920</v>
      </c>
      <c r="J22" s="117">
        <f t="shared" ref="J22:L23" si="1">+J18+J20</f>
        <v>4183772723</v>
      </c>
      <c r="K22" s="117">
        <f t="shared" si="1"/>
        <v>0</v>
      </c>
      <c r="L22" s="117">
        <f>+L18+L20</f>
        <v>8958520377</v>
      </c>
      <c r="M22" s="40"/>
      <c r="N22" s="67"/>
      <c r="O22" s="160"/>
      <c r="P22" s="160"/>
      <c r="Q22" s="158"/>
    </row>
    <row r="23" spans="2:28" ht="15" x14ac:dyDescent="0.2">
      <c r="B23" s="158"/>
      <c r="C23" s="159"/>
      <c r="D23" s="23" t="s">
        <v>2</v>
      </c>
      <c r="E23" s="128"/>
      <c r="F23" s="65"/>
      <c r="G23" s="23" t="s">
        <v>38</v>
      </c>
      <c r="H23" s="110">
        <f t="shared" si="0"/>
        <v>25011166882</v>
      </c>
      <c r="I23" s="117">
        <f>+I19+I21</f>
        <v>14718380252</v>
      </c>
      <c r="J23" s="117">
        <f t="shared" si="1"/>
        <v>2436006630</v>
      </c>
      <c r="K23" s="117">
        <f t="shared" si="1"/>
        <v>0</v>
      </c>
      <c r="L23" s="117">
        <f t="shared" si="1"/>
        <v>7856780000</v>
      </c>
      <c r="M23" s="40"/>
      <c r="N23" s="67"/>
      <c r="O23" s="160"/>
      <c r="P23" s="160"/>
      <c r="Q23" s="158"/>
    </row>
    <row r="24" spans="2:28" x14ac:dyDescent="0.2">
      <c r="D24" s="41"/>
      <c r="H24" s="87"/>
      <c r="I24" s="70"/>
      <c r="J24" s="70"/>
      <c r="K24" s="88"/>
      <c r="L24" s="109"/>
      <c r="M24" s="71"/>
      <c r="N24" s="71"/>
      <c r="O24" s="43"/>
      <c r="P24" s="72"/>
      <c r="Q24" s="73"/>
      <c r="R24" s="72"/>
    </row>
    <row r="25" spans="2:28" ht="15" x14ac:dyDescent="0.2">
      <c r="B25" s="154" t="s">
        <v>39</v>
      </c>
      <c r="C25" s="154"/>
      <c r="D25" s="155" t="s">
        <v>8</v>
      </c>
      <c r="E25" s="155"/>
      <c r="F25" s="155"/>
      <c r="G25" s="155"/>
      <c r="H25" s="155"/>
      <c r="I25" s="155"/>
      <c r="J25" s="74" t="s">
        <v>40</v>
      </c>
      <c r="K25" s="155" t="s">
        <v>41</v>
      </c>
      <c r="L25" s="155"/>
      <c r="M25" s="156" t="s">
        <v>7</v>
      </c>
      <c r="N25" s="157"/>
      <c r="O25" s="157"/>
      <c r="P25" s="157"/>
      <c r="Q25" s="157"/>
    </row>
    <row r="26" spans="2:28" ht="26.25" customHeight="1" x14ac:dyDescent="0.2">
      <c r="B26" s="142" t="s">
        <v>100</v>
      </c>
      <c r="C26" s="144"/>
      <c r="D26" s="142" t="s">
        <v>150</v>
      </c>
      <c r="E26" s="143"/>
      <c r="F26" s="143"/>
      <c r="G26" s="143"/>
      <c r="H26" s="143"/>
      <c r="I26" s="144"/>
      <c r="J26" s="148" t="s">
        <v>77</v>
      </c>
      <c r="K26" s="44" t="s">
        <v>3</v>
      </c>
      <c r="L26" s="90">
        <v>3.2000000000000001E-2</v>
      </c>
      <c r="M26" s="141" t="s">
        <v>79</v>
      </c>
      <c r="N26" s="141"/>
      <c r="O26" s="141"/>
      <c r="P26" s="141"/>
      <c r="Q26" s="141"/>
    </row>
    <row r="27" spans="2:28" ht="18" customHeight="1" x14ac:dyDescent="0.2">
      <c r="B27" s="145"/>
      <c r="C27" s="147"/>
      <c r="D27" s="145"/>
      <c r="E27" s="146"/>
      <c r="F27" s="146"/>
      <c r="G27" s="146"/>
      <c r="H27" s="146"/>
      <c r="I27" s="147"/>
      <c r="J27" s="148"/>
      <c r="K27" s="44" t="s">
        <v>2</v>
      </c>
      <c r="L27" s="77"/>
      <c r="M27" s="141"/>
      <c r="N27" s="141"/>
      <c r="O27" s="141"/>
      <c r="P27" s="141"/>
      <c r="Q27" s="141"/>
    </row>
    <row r="28" spans="2:28" ht="18.75" customHeight="1" x14ac:dyDescent="0.2">
      <c r="B28" s="131"/>
      <c r="C28" s="132"/>
      <c r="D28" s="131" t="s">
        <v>6</v>
      </c>
      <c r="E28" s="135"/>
      <c r="F28" s="135"/>
      <c r="G28" s="135"/>
      <c r="H28" s="135"/>
      <c r="I28" s="132"/>
      <c r="J28" s="137"/>
      <c r="K28" s="44" t="s">
        <v>3</v>
      </c>
      <c r="L28" s="77"/>
      <c r="M28" s="130" t="s">
        <v>4</v>
      </c>
      <c r="N28" s="130"/>
      <c r="O28" s="130"/>
      <c r="P28" s="130"/>
      <c r="Q28" s="130"/>
    </row>
    <row r="29" spans="2:28" ht="14.25" customHeight="1" x14ac:dyDescent="0.2">
      <c r="B29" s="133"/>
      <c r="C29" s="134"/>
      <c r="D29" s="133"/>
      <c r="E29" s="136"/>
      <c r="F29" s="136"/>
      <c r="G29" s="136"/>
      <c r="H29" s="136"/>
      <c r="I29" s="134"/>
      <c r="J29" s="137"/>
      <c r="K29" s="44" t="s">
        <v>2</v>
      </c>
      <c r="L29" s="77"/>
      <c r="M29" s="130"/>
      <c r="N29" s="130"/>
      <c r="O29" s="130"/>
      <c r="P29" s="130"/>
      <c r="Q29" s="130"/>
    </row>
    <row r="30" spans="2:28" ht="15" x14ac:dyDescent="0.2">
      <c r="B30" s="131"/>
      <c r="C30" s="132"/>
      <c r="D30" s="131" t="s">
        <v>6</v>
      </c>
      <c r="E30" s="135"/>
      <c r="F30" s="135"/>
      <c r="G30" s="135"/>
      <c r="H30" s="135"/>
      <c r="I30" s="132"/>
      <c r="J30" s="137"/>
      <c r="K30" s="44" t="s">
        <v>3</v>
      </c>
      <c r="L30" s="77"/>
      <c r="M30" s="141"/>
      <c r="N30" s="141"/>
      <c r="O30" s="141"/>
      <c r="P30" s="141"/>
      <c r="Q30" s="141"/>
    </row>
    <row r="31" spans="2:28" ht="15" x14ac:dyDescent="0.2">
      <c r="B31" s="133"/>
      <c r="C31" s="134"/>
      <c r="D31" s="133"/>
      <c r="E31" s="136"/>
      <c r="F31" s="136"/>
      <c r="G31" s="136"/>
      <c r="H31" s="136"/>
      <c r="I31" s="134"/>
      <c r="J31" s="137"/>
      <c r="K31" s="44" t="s">
        <v>2</v>
      </c>
      <c r="L31" s="77"/>
      <c r="M31" s="141"/>
      <c r="N31" s="141"/>
      <c r="O31" s="141"/>
      <c r="P31" s="141"/>
      <c r="Q31" s="141"/>
    </row>
    <row r="32" spans="2:28" ht="15" customHeight="1" x14ac:dyDescent="0.2">
      <c r="B32" s="142" t="s">
        <v>152</v>
      </c>
      <c r="C32" s="143"/>
      <c r="D32" s="143"/>
      <c r="E32" s="143"/>
      <c r="F32" s="143"/>
      <c r="G32" s="143"/>
      <c r="H32" s="143"/>
      <c r="I32" s="143"/>
      <c r="J32" s="143"/>
      <c r="K32" s="143"/>
      <c r="L32" s="144"/>
      <c r="M32" s="130" t="s">
        <v>0</v>
      </c>
      <c r="N32" s="130"/>
      <c r="O32" s="130"/>
      <c r="P32" s="130"/>
      <c r="Q32" s="130"/>
    </row>
    <row r="33" spans="2:53" ht="29.25" customHeight="1" x14ac:dyDescent="0.2">
      <c r="B33" s="145"/>
      <c r="C33" s="146"/>
      <c r="D33" s="146"/>
      <c r="E33" s="146"/>
      <c r="F33" s="146"/>
      <c r="G33" s="146"/>
      <c r="H33" s="146"/>
      <c r="I33" s="146"/>
      <c r="J33" s="146"/>
      <c r="K33" s="146"/>
      <c r="L33" s="147"/>
      <c r="M33" s="130"/>
      <c r="N33" s="130"/>
      <c r="O33" s="130"/>
      <c r="P33" s="130"/>
      <c r="Q33" s="130"/>
    </row>
    <row r="34" spans="2:53" x14ac:dyDescent="0.2">
      <c r="M34" s="78"/>
      <c r="N34" s="78"/>
    </row>
    <row r="35" spans="2:53" x14ac:dyDescent="0.2"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F35" s="79"/>
      <c r="AG35" s="79"/>
      <c r="AH35" s="79"/>
      <c r="AI35" s="79"/>
      <c r="AJ35" s="79"/>
      <c r="AK35" s="79"/>
      <c r="AL35" s="79"/>
      <c r="AM35" s="79"/>
      <c r="AN35" s="79"/>
      <c r="AO35" s="79"/>
      <c r="AP35" s="79"/>
      <c r="AQ35" s="79"/>
      <c r="AR35" s="79"/>
      <c r="AS35" s="79"/>
      <c r="AT35" s="79"/>
      <c r="AU35" s="79"/>
      <c r="AV35" s="79"/>
      <c r="AW35" s="79"/>
      <c r="AX35" s="79"/>
      <c r="AY35" s="79"/>
      <c r="AZ35" s="79"/>
      <c r="BA35" s="79"/>
    </row>
    <row r="36" spans="2:53" x14ac:dyDescent="0.2"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79"/>
      <c r="AD36" s="79"/>
      <c r="AE36" s="79"/>
      <c r="AF36" s="79"/>
      <c r="AG36" s="79"/>
      <c r="AH36" s="79"/>
      <c r="AI36" s="79"/>
      <c r="AJ36" s="79"/>
      <c r="AK36" s="79"/>
      <c r="AL36" s="79"/>
      <c r="AM36" s="79"/>
      <c r="AN36" s="79"/>
      <c r="AO36" s="79"/>
      <c r="AP36" s="79"/>
      <c r="AQ36" s="79"/>
      <c r="AR36" s="79"/>
      <c r="AS36" s="79"/>
      <c r="AT36" s="79"/>
      <c r="AU36" s="79"/>
      <c r="AV36" s="79"/>
      <c r="AW36" s="79"/>
      <c r="AX36" s="79"/>
      <c r="AY36" s="79"/>
      <c r="AZ36" s="79"/>
      <c r="BA36" s="79"/>
    </row>
    <row r="37" spans="2:53" x14ac:dyDescent="0.2"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79"/>
      <c r="AG37" s="79"/>
      <c r="AH37" s="79"/>
      <c r="AI37" s="79"/>
      <c r="AJ37" s="79"/>
      <c r="AK37" s="79"/>
      <c r="AL37" s="79"/>
      <c r="AM37" s="79"/>
      <c r="AN37" s="79"/>
      <c r="AO37" s="79"/>
      <c r="AP37" s="79"/>
      <c r="AQ37" s="79"/>
      <c r="AR37" s="79"/>
      <c r="AS37" s="79"/>
      <c r="AT37" s="79"/>
      <c r="AU37" s="79"/>
      <c r="AV37" s="79"/>
      <c r="AW37" s="79"/>
      <c r="AX37" s="79"/>
      <c r="AY37" s="79"/>
      <c r="AZ37" s="79"/>
      <c r="BA37" s="79"/>
    </row>
    <row r="38" spans="2:53" x14ac:dyDescent="0.2"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79"/>
      <c r="AJ38" s="79"/>
      <c r="AK38" s="79"/>
      <c r="AL38" s="79"/>
      <c r="AM38" s="79"/>
      <c r="AN38" s="79"/>
      <c r="AO38" s="79"/>
      <c r="AP38" s="79"/>
      <c r="AQ38" s="79"/>
      <c r="AR38" s="79"/>
      <c r="AS38" s="79"/>
      <c r="AT38" s="79"/>
      <c r="AU38" s="79"/>
      <c r="AV38" s="79"/>
      <c r="AW38" s="79"/>
      <c r="AX38" s="79"/>
      <c r="AY38" s="79"/>
      <c r="AZ38" s="79"/>
      <c r="BA38" s="79"/>
    </row>
    <row r="39" spans="2:53" x14ac:dyDescent="0.2"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79"/>
      <c r="AJ39" s="79"/>
      <c r="AK39" s="79"/>
      <c r="AL39" s="79"/>
      <c r="AM39" s="79"/>
      <c r="AN39" s="79"/>
      <c r="AO39" s="79"/>
      <c r="AP39" s="79"/>
      <c r="AQ39" s="79"/>
      <c r="AR39" s="79"/>
      <c r="AS39" s="79"/>
      <c r="AT39" s="79"/>
      <c r="AU39" s="79"/>
      <c r="AV39" s="79"/>
      <c r="AW39" s="79"/>
      <c r="AX39" s="79"/>
      <c r="AY39" s="79"/>
      <c r="AZ39" s="79"/>
      <c r="BA39" s="79"/>
    </row>
    <row r="40" spans="2:53" x14ac:dyDescent="0.2"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79"/>
      <c r="AJ40" s="79"/>
      <c r="AK40" s="79"/>
      <c r="AL40" s="79"/>
      <c r="AM40" s="79"/>
      <c r="AN40" s="79"/>
      <c r="AO40" s="79"/>
      <c r="AP40" s="79"/>
      <c r="AQ40" s="79"/>
      <c r="AR40" s="79"/>
      <c r="AS40" s="79"/>
      <c r="AT40" s="79"/>
      <c r="AU40" s="79"/>
      <c r="AV40" s="79"/>
      <c r="AW40" s="79"/>
      <c r="AX40" s="79"/>
      <c r="AY40" s="79"/>
      <c r="AZ40" s="79"/>
      <c r="BA40" s="79"/>
    </row>
    <row r="41" spans="2:53" x14ac:dyDescent="0.2"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79"/>
      <c r="AH41" s="79"/>
      <c r="AI41" s="79"/>
      <c r="AJ41" s="79"/>
      <c r="AK41" s="79"/>
      <c r="AL41" s="79"/>
      <c r="AM41" s="79"/>
      <c r="AN41" s="79"/>
      <c r="AO41" s="79"/>
      <c r="AP41" s="79"/>
      <c r="AQ41" s="79"/>
      <c r="AR41" s="79"/>
      <c r="AS41" s="79"/>
      <c r="AT41" s="79"/>
      <c r="AU41" s="79"/>
      <c r="AV41" s="79"/>
      <c r="AW41" s="79"/>
      <c r="AX41" s="79"/>
      <c r="AY41" s="79"/>
      <c r="AZ41" s="79"/>
      <c r="BA41" s="79"/>
    </row>
    <row r="42" spans="2:53" x14ac:dyDescent="0.2"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  <c r="AC42" s="79"/>
      <c r="AD42" s="79"/>
      <c r="AE42" s="79"/>
      <c r="AF42" s="79"/>
      <c r="AG42" s="79"/>
      <c r="AH42" s="79"/>
      <c r="AI42" s="79"/>
      <c r="AJ42" s="79"/>
      <c r="AK42" s="79"/>
      <c r="AL42" s="79"/>
      <c r="AM42" s="79"/>
      <c r="AN42" s="79"/>
      <c r="AO42" s="79"/>
      <c r="AP42" s="79"/>
      <c r="AQ42" s="79"/>
      <c r="AR42" s="79"/>
      <c r="AS42" s="79"/>
      <c r="AT42" s="79"/>
      <c r="AU42" s="79"/>
      <c r="AV42" s="79"/>
      <c r="AW42" s="79"/>
      <c r="AX42" s="79"/>
      <c r="AY42" s="79"/>
      <c r="AZ42" s="79"/>
      <c r="BA42" s="79"/>
    </row>
    <row r="43" spans="2:53" x14ac:dyDescent="0.2"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79"/>
      <c r="AI43" s="79"/>
      <c r="AJ43" s="79"/>
      <c r="AK43" s="79"/>
      <c r="AL43" s="79"/>
      <c r="AM43" s="79"/>
      <c r="AN43" s="79"/>
      <c r="AO43" s="79"/>
      <c r="AP43" s="79"/>
      <c r="AQ43" s="79"/>
      <c r="AR43" s="79"/>
      <c r="AS43" s="79"/>
      <c r="AT43" s="79"/>
      <c r="AU43" s="79"/>
      <c r="AV43" s="79"/>
      <c r="AW43" s="79"/>
      <c r="AX43" s="79"/>
      <c r="AY43" s="79"/>
      <c r="AZ43" s="79"/>
      <c r="BA43" s="79"/>
    </row>
    <row r="44" spans="2:53" x14ac:dyDescent="0.2"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79"/>
      <c r="AJ44" s="79"/>
      <c r="AK44" s="79"/>
      <c r="AL44" s="79"/>
      <c r="AM44" s="79"/>
      <c r="AN44" s="79"/>
      <c r="AO44" s="79"/>
      <c r="AP44" s="79"/>
      <c r="AQ44" s="79"/>
      <c r="AR44" s="79"/>
      <c r="AS44" s="79"/>
      <c r="AT44" s="79"/>
      <c r="AU44" s="79"/>
      <c r="AV44" s="79"/>
      <c r="AW44" s="79"/>
      <c r="AX44" s="79"/>
      <c r="AY44" s="79"/>
      <c r="AZ44" s="79"/>
      <c r="BA44" s="79"/>
    </row>
    <row r="45" spans="2:53" x14ac:dyDescent="0.2"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  <c r="AC45" s="79"/>
      <c r="AD45" s="79"/>
      <c r="AE45" s="79"/>
      <c r="AF45" s="79"/>
      <c r="AG45" s="79"/>
      <c r="AH45" s="79"/>
      <c r="AI45" s="79"/>
      <c r="AJ45" s="79"/>
      <c r="AK45" s="79"/>
      <c r="AL45" s="79"/>
      <c r="AM45" s="79"/>
      <c r="AN45" s="79"/>
      <c r="AO45" s="79"/>
      <c r="AP45" s="79"/>
      <c r="AQ45" s="79"/>
      <c r="AR45" s="79"/>
      <c r="AS45" s="79"/>
      <c r="AT45" s="79"/>
      <c r="AU45" s="79"/>
      <c r="AV45" s="79"/>
      <c r="AW45" s="79"/>
      <c r="AX45" s="79"/>
      <c r="AY45" s="79"/>
      <c r="AZ45" s="79"/>
      <c r="BA45" s="79"/>
    </row>
    <row r="46" spans="2:53" x14ac:dyDescent="0.2"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79"/>
      <c r="AC46" s="79"/>
      <c r="AD46" s="79"/>
      <c r="AE46" s="79"/>
      <c r="AF46" s="79"/>
      <c r="AG46" s="79"/>
      <c r="AH46" s="79"/>
      <c r="AI46" s="79"/>
      <c r="AJ46" s="79"/>
      <c r="AK46" s="79"/>
      <c r="AL46" s="79"/>
      <c r="AM46" s="79"/>
      <c r="AN46" s="79"/>
      <c r="AO46" s="79"/>
      <c r="AP46" s="79"/>
      <c r="AQ46" s="79"/>
      <c r="AR46" s="79"/>
      <c r="AS46" s="79"/>
      <c r="AT46" s="79"/>
      <c r="AU46" s="79"/>
      <c r="AV46" s="79"/>
      <c r="AW46" s="79"/>
      <c r="AX46" s="79"/>
      <c r="AY46" s="79"/>
      <c r="AZ46" s="79"/>
      <c r="BA46" s="79"/>
    </row>
    <row r="47" spans="2:53" x14ac:dyDescent="0.2"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79"/>
      <c r="AC47" s="79"/>
      <c r="AD47" s="79"/>
      <c r="AE47" s="79"/>
      <c r="AF47" s="79"/>
      <c r="AG47" s="79"/>
      <c r="AH47" s="79"/>
      <c r="AI47" s="79"/>
      <c r="AJ47" s="79"/>
      <c r="AK47" s="79"/>
      <c r="AL47" s="79"/>
      <c r="AM47" s="79"/>
      <c r="AN47" s="79"/>
      <c r="AO47" s="79"/>
      <c r="AP47" s="79"/>
      <c r="AQ47" s="79"/>
      <c r="AR47" s="79"/>
      <c r="AS47" s="79"/>
      <c r="AT47" s="79"/>
      <c r="AU47" s="79"/>
      <c r="AV47" s="79"/>
      <c r="AW47" s="79"/>
      <c r="AX47" s="79"/>
      <c r="AY47" s="79"/>
      <c r="AZ47" s="79"/>
      <c r="BA47" s="79"/>
    </row>
    <row r="48" spans="2:53" x14ac:dyDescent="0.2"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  <c r="AC48" s="79"/>
      <c r="AD48" s="79"/>
      <c r="AE48" s="79"/>
      <c r="AF48" s="79"/>
      <c r="AG48" s="79"/>
      <c r="AH48" s="79"/>
      <c r="AI48" s="79"/>
      <c r="AJ48" s="79"/>
      <c r="AK48" s="79"/>
      <c r="AL48" s="79"/>
      <c r="AM48" s="79"/>
      <c r="AN48" s="79"/>
      <c r="AO48" s="79"/>
      <c r="AP48" s="79"/>
      <c r="AQ48" s="79"/>
      <c r="AR48" s="79"/>
      <c r="AS48" s="79"/>
      <c r="AT48" s="79"/>
      <c r="AU48" s="79"/>
      <c r="AV48" s="79"/>
      <c r="AW48" s="79"/>
      <c r="AX48" s="79"/>
      <c r="AY48" s="79"/>
      <c r="AZ48" s="79"/>
      <c r="BA48" s="79"/>
    </row>
    <row r="49" spans="18:53" x14ac:dyDescent="0.2"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79"/>
      <c r="AC49" s="79"/>
      <c r="AD49" s="79"/>
      <c r="AE49" s="79"/>
      <c r="AF49" s="79"/>
      <c r="AG49" s="79"/>
      <c r="AH49" s="79"/>
      <c r="AI49" s="79"/>
      <c r="AJ49" s="79"/>
      <c r="AK49" s="79"/>
      <c r="AL49" s="79"/>
      <c r="AM49" s="79"/>
      <c r="AN49" s="79"/>
      <c r="AO49" s="79"/>
      <c r="AP49" s="79"/>
      <c r="AQ49" s="79"/>
      <c r="AR49" s="79"/>
      <c r="AS49" s="79"/>
      <c r="AT49" s="79"/>
      <c r="AU49" s="79"/>
      <c r="AV49" s="79"/>
      <c r="AW49" s="79"/>
      <c r="AX49" s="79"/>
      <c r="AY49" s="79"/>
      <c r="AZ49" s="79"/>
      <c r="BA49" s="79"/>
    </row>
    <row r="50" spans="18:53" x14ac:dyDescent="0.2"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79"/>
      <c r="AC50" s="79"/>
      <c r="AD50" s="79"/>
      <c r="AE50" s="79"/>
      <c r="AF50" s="79"/>
      <c r="AG50" s="79"/>
      <c r="AH50" s="79"/>
      <c r="AI50" s="79"/>
      <c r="AJ50" s="79"/>
      <c r="AK50" s="79"/>
      <c r="AL50" s="79"/>
      <c r="AM50" s="79"/>
      <c r="AN50" s="79"/>
      <c r="AO50" s="79"/>
      <c r="AP50" s="79"/>
      <c r="AQ50" s="79"/>
      <c r="AR50" s="79"/>
      <c r="AS50" s="79"/>
      <c r="AT50" s="79"/>
      <c r="AU50" s="79"/>
      <c r="AV50" s="79"/>
      <c r="AW50" s="79"/>
      <c r="AX50" s="79"/>
      <c r="AY50" s="79"/>
      <c r="AZ50" s="79"/>
      <c r="BA50" s="79"/>
    </row>
    <row r="51" spans="18:53" x14ac:dyDescent="0.2"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  <c r="AC51" s="79"/>
      <c r="AD51" s="79"/>
      <c r="AE51" s="79"/>
      <c r="AF51" s="79"/>
      <c r="AG51" s="79"/>
      <c r="AH51" s="79"/>
      <c r="AI51" s="79"/>
      <c r="AJ51" s="79"/>
      <c r="AK51" s="79"/>
      <c r="AL51" s="79"/>
      <c r="AM51" s="79"/>
      <c r="AN51" s="79"/>
      <c r="AO51" s="79"/>
      <c r="AP51" s="79"/>
      <c r="AQ51" s="79"/>
      <c r="AR51" s="79"/>
      <c r="AS51" s="79"/>
      <c r="AT51" s="79"/>
      <c r="AU51" s="79"/>
      <c r="AV51" s="79"/>
      <c r="AW51" s="79"/>
      <c r="AX51" s="79"/>
      <c r="AY51" s="79"/>
      <c r="AZ51" s="79"/>
      <c r="BA51" s="79"/>
    </row>
    <row r="52" spans="18:53" x14ac:dyDescent="0.2"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79"/>
      <c r="AC52" s="79"/>
      <c r="AD52" s="79"/>
      <c r="AE52" s="79"/>
      <c r="AF52" s="79"/>
      <c r="AG52" s="79"/>
      <c r="AH52" s="79"/>
      <c r="AI52" s="79"/>
      <c r="AJ52" s="79"/>
      <c r="AK52" s="79"/>
      <c r="AL52" s="79"/>
      <c r="AM52" s="79"/>
      <c r="AN52" s="79"/>
      <c r="AO52" s="79"/>
      <c r="AP52" s="79"/>
      <c r="AQ52" s="79"/>
      <c r="AR52" s="79"/>
      <c r="AS52" s="79"/>
      <c r="AT52" s="79"/>
      <c r="AU52" s="79"/>
      <c r="AV52" s="79"/>
      <c r="AW52" s="79"/>
      <c r="AX52" s="79"/>
      <c r="AY52" s="79"/>
      <c r="AZ52" s="79"/>
      <c r="BA52" s="79"/>
    </row>
    <row r="53" spans="18:53" x14ac:dyDescent="0.2"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79"/>
      <c r="AC53" s="79"/>
      <c r="AD53" s="79"/>
      <c r="AE53" s="79"/>
      <c r="AF53" s="79"/>
      <c r="AG53" s="79"/>
      <c r="AH53" s="79"/>
      <c r="AI53" s="79"/>
      <c r="AJ53" s="79"/>
      <c r="AK53" s="79"/>
      <c r="AL53" s="79"/>
      <c r="AM53" s="79"/>
      <c r="AN53" s="79"/>
      <c r="AO53" s="79"/>
      <c r="AP53" s="79"/>
      <c r="AQ53" s="79"/>
      <c r="AR53" s="79"/>
      <c r="AS53" s="79"/>
      <c r="AT53" s="79"/>
      <c r="AU53" s="79"/>
      <c r="AV53" s="79"/>
      <c r="AW53" s="79"/>
      <c r="AX53" s="79"/>
      <c r="AY53" s="79"/>
      <c r="AZ53" s="79"/>
      <c r="BA53" s="79"/>
    </row>
    <row r="54" spans="18:53" x14ac:dyDescent="0.2"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79"/>
      <c r="AC54" s="79"/>
      <c r="AD54" s="79"/>
      <c r="AE54" s="79"/>
      <c r="AF54" s="79"/>
      <c r="AG54" s="79"/>
      <c r="AH54" s="79"/>
      <c r="AI54" s="79"/>
      <c r="AJ54" s="79"/>
      <c r="AK54" s="79"/>
      <c r="AL54" s="79"/>
      <c r="AM54" s="79"/>
      <c r="AN54" s="79"/>
      <c r="AO54" s="79"/>
      <c r="AP54" s="79"/>
      <c r="AQ54" s="79"/>
      <c r="AR54" s="79"/>
      <c r="AS54" s="79"/>
      <c r="AT54" s="79"/>
      <c r="AU54" s="79"/>
      <c r="AV54" s="79"/>
      <c r="AW54" s="79"/>
      <c r="AX54" s="79"/>
      <c r="AY54" s="79"/>
      <c r="AZ54" s="79"/>
      <c r="BA54" s="79"/>
    </row>
    <row r="55" spans="18:53" x14ac:dyDescent="0.2">
      <c r="R55" s="79"/>
      <c r="S55" s="79"/>
      <c r="T55" s="79"/>
      <c r="U55" s="79"/>
      <c r="V55" s="79"/>
      <c r="W55" s="79"/>
      <c r="X55" s="79"/>
      <c r="Y55" s="79"/>
      <c r="Z55" s="79"/>
      <c r="AA55" s="79"/>
      <c r="AB55" s="79"/>
      <c r="AC55" s="79"/>
      <c r="AD55" s="79"/>
      <c r="AE55" s="79"/>
      <c r="AF55" s="79"/>
      <c r="AG55" s="79"/>
      <c r="AH55" s="79"/>
      <c r="AI55" s="79"/>
      <c r="AJ55" s="79"/>
      <c r="AK55" s="79"/>
      <c r="AL55" s="79"/>
      <c r="AM55" s="79"/>
      <c r="AN55" s="79"/>
      <c r="AO55" s="79"/>
      <c r="AP55" s="79"/>
      <c r="AQ55" s="79"/>
      <c r="AR55" s="79"/>
      <c r="AS55" s="79"/>
      <c r="AT55" s="79"/>
      <c r="AU55" s="79"/>
      <c r="AV55" s="79"/>
      <c r="AW55" s="79"/>
      <c r="AX55" s="79"/>
      <c r="AY55" s="79"/>
      <c r="AZ55" s="79"/>
      <c r="BA55" s="79"/>
    </row>
    <row r="56" spans="18:53" x14ac:dyDescent="0.2">
      <c r="R56" s="79"/>
      <c r="S56" s="79"/>
      <c r="T56" s="79"/>
      <c r="U56" s="79"/>
      <c r="V56" s="79"/>
      <c r="W56" s="79"/>
      <c r="X56" s="79"/>
      <c r="Y56" s="79"/>
      <c r="Z56" s="79"/>
      <c r="AA56" s="79"/>
      <c r="AB56" s="79"/>
      <c r="AC56" s="79"/>
      <c r="AD56" s="79"/>
      <c r="AE56" s="79"/>
      <c r="AF56" s="79"/>
      <c r="AG56" s="79"/>
      <c r="AH56" s="79"/>
      <c r="AI56" s="79"/>
      <c r="AJ56" s="79"/>
      <c r="AK56" s="79"/>
      <c r="AL56" s="79"/>
      <c r="AM56" s="79"/>
      <c r="AN56" s="79"/>
      <c r="AO56" s="79"/>
      <c r="AP56" s="79"/>
      <c r="AQ56" s="79"/>
      <c r="AR56" s="79"/>
      <c r="AS56" s="79"/>
      <c r="AT56" s="79"/>
      <c r="AU56" s="79"/>
      <c r="AV56" s="79"/>
      <c r="AW56" s="79"/>
      <c r="AX56" s="79"/>
      <c r="AY56" s="79"/>
      <c r="AZ56" s="79"/>
      <c r="BA56" s="79"/>
    </row>
    <row r="57" spans="18:53" x14ac:dyDescent="0.2">
      <c r="R57" s="79"/>
      <c r="S57" s="79"/>
      <c r="T57" s="79"/>
      <c r="U57" s="79"/>
      <c r="V57" s="79"/>
      <c r="W57" s="79"/>
      <c r="X57" s="79"/>
      <c r="Y57" s="79"/>
      <c r="Z57" s="79"/>
      <c r="AA57" s="79"/>
      <c r="AB57" s="79"/>
      <c r="AC57" s="79"/>
      <c r="AD57" s="79"/>
      <c r="AE57" s="79"/>
      <c r="AF57" s="79"/>
      <c r="AG57" s="79"/>
      <c r="AH57" s="79"/>
      <c r="AI57" s="79"/>
      <c r="AJ57" s="79"/>
      <c r="AK57" s="79"/>
      <c r="AL57" s="79"/>
      <c r="AM57" s="79"/>
      <c r="AN57" s="79"/>
      <c r="AO57" s="79"/>
      <c r="AP57" s="79"/>
      <c r="AQ57" s="79"/>
      <c r="AR57" s="79"/>
      <c r="AS57" s="79"/>
      <c r="AT57" s="79"/>
      <c r="AU57" s="79"/>
      <c r="AV57" s="79"/>
      <c r="AW57" s="79"/>
      <c r="AX57" s="79"/>
      <c r="AY57" s="79"/>
      <c r="AZ57" s="79"/>
      <c r="BA57" s="79"/>
    </row>
    <row r="58" spans="18:53" x14ac:dyDescent="0.2">
      <c r="R58" s="79"/>
      <c r="S58" s="79"/>
      <c r="T58" s="79"/>
      <c r="U58" s="79"/>
      <c r="V58" s="79"/>
      <c r="W58" s="79"/>
      <c r="X58" s="79"/>
      <c r="Y58" s="79"/>
      <c r="Z58" s="79"/>
      <c r="AA58" s="79"/>
      <c r="AB58" s="79"/>
      <c r="AC58" s="79"/>
      <c r="AD58" s="79"/>
      <c r="AE58" s="79"/>
      <c r="AF58" s="79"/>
      <c r="AG58" s="79"/>
      <c r="AH58" s="79"/>
      <c r="AI58" s="79"/>
      <c r="AJ58" s="79"/>
      <c r="AK58" s="79"/>
      <c r="AL58" s="79"/>
      <c r="AM58" s="79"/>
      <c r="AN58" s="79"/>
      <c r="AO58" s="79"/>
      <c r="AP58" s="79"/>
      <c r="AQ58" s="79"/>
      <c r="AR58" s="79"/>
      <c r="AS58" s="79"/>
      <c r="AT58" s="79"/>
      <c r="AU58" s="79"/>
      <c r="AV58" s="79"/>
      <c r="AW58" s="79"/>
      <c r="AX58" s="79"/>
      <c r="AY58" s="79"/>
      <c r="AZ58" s="79"/>
      <c r="BA58" s="79"/>
    </row>
    <row r="59" spans="18:53" x14ac:dyDescent="0.2">
      <c r="R59" s="79"/>
      <c r="S59" s="79"/>
      <c r="T59" s="79"/>
      <c r="U59" s="79"/>
      <c r="V59" s="79"/>
      <c r="W59" s="79"/>
      <c r="X59" s="79"/>
      <c r="Y59" s="79"/>
      <c r="Z59" s="79"/>
      <c r="AA59" s="79"/>
      <c r="AB59" s="79"/>
      <c r="AC59" s="79"/>
      <c r="AD59" s="79"/>
      <c r="AE59" s="79"/>
      <c r="AF59" s="79"/>
      <c r="AG59" s="79"/>
      <c r="AH59" s="79"/>
      <c r="AI59" s="79"/>
      <c r="AJ59" s="79"/>
      <c r="AK59" s="79"/>
      <c r="AL59" s="79"/>
      <c r="AM59" s="79"/>
      <c r="AN59" s="79"/>
      <c r="AO59" s="79"/>
      <c r="AP59" s="79"/>
      <c r="AQ59" s="79"/>
      <c r="AR59" s="79"/>
      <c r="AS59" s="79"/>
      <c r="AT59" s="79"/>
      <c r="AU59" s="79"/>
      <c r="AV59" s="79"/>
      <c r="AW59" s="79"/>
      <c r="AX59" s="79"/>
      <c r="AY59" s="79"/>
      <c r="AZ59" s="79"/>
      <c r="BA59" s="79"/>
    </row>
    <row r="60" spans="18:53" x14ac:dyDescent="0.2">
      <c r="R60" s="79"/>
      <c r="S60" s="79"/>
      <c r="T60" s="79"/>
      <c r="U60" s="79"/>
      <c r="V60" s="79"/>
      <c r="W60" s="79"/>
      <c r="X60" s="79"/>
      <c r="Y60" s="79"/>
      <c r="Z60" s="79"/>
      <c r="AA60" s="79"/>
      <c r="AB60" s="79"/>
      <c r="AC60" s="79"/>
      <c r="AD60" s="79"/>
      <c r="AE60" s="79"/>
      <c r="AF60" s="79"/>
      <c r="AG60" s="79"/>
      <c r="AH60" s="79"/>
      <c r="AI60" s="79"/>
      <c r="AJ60" s="79"/>
      <c r="AK60" s="79"/>
      <c r="AL60" s="79"/>
      <c r="AM60" s="79"/>
      <c r="AN60" s="79"/>
      <c r="AO60" s="79"/>
      <c r="AP60" s="79"/>
      <c r="AQ60" s="79"/>
      <c r="AR60" s="79"/>
      <c r="AS60" s="79"/>
      <c r="AT60" s="79"/>
      <c r="AU60" s="79"/>
      <c r="AV60" s="79"/>
      <c r="AW60" s="79"/>
      <c r="AX60" s="79"/>
      <c r="AY60" s="79"/>
      <c r="AZ60" s="79"/>
      <c r="BA60" s="79"/>
    </row>
    <row r="61" spans="18:53" x14ac:dyDescent="0.2">
      <c r="R61" s="79"/>
      <c r="S61" s="79"/>
      <c r="T61" s="79"/>
      <c r="U61" s="79"/>
      <c r="V61" s="79"/>
      <c r="W61" s="79"/>
      <c r="X61" s="79"/>
      <c r="Y61" s="79"/>
      <c r="Z61" s="79"/>
      <c r="AA61" s="79"/>
      <c r="AB61" s="79"/>
      <c r="AC61" s="79"/>
      <c r="AD61" s="79"/>
      <c r="AE61" s="79"/>
      <c r="AF61" s="79"/>
      <c r="AG61" s="79"/>
      <c r="AH61" s="79"/>
      <c r="AI61" s="79"/>
      <c r="AJ61" s="79"/>
      <c r="AK61" s="79"/>
      <c r="AL61" s="79"/>
      <c r="AM61" s="79"/>
      <c r="AN61" s="79"/>
      <c r="AO61" s="79"/>
      <c r="AP61" s="79"/>
      <c r="AQ61" s="79"/>
      <c r="AR61" s="79"/>
      <c r="AS61" s="79"/>
      <c r="AT61" s="79"/>
      <c r="AU61" s="79"/>
      <c r="AV61" s="79"/>
      <c r="AW61" s="79"/>
      <c r="AX61" s="79"/>
      <c r="AY61" s="79"/>
      <c r="AZ61" s="79"/>
      <c r="BA61" s="79"/>
    </row>
    <row r="62" spans="18:53" x14ac:dyDescent="0.2">
      <c r="R62" s="79"/>
      <c r="S62" s="79"/>
      <c r="T62" s="79"/>
      <c r="U62" s="79"/>
      <c r="V62" s="79"/>
      <c r="W62" s="79"/>
      <c r="X62" s="79"/>
      <c r="Y62" s="79"/>
      <c r="Z62" s="79"/>
      <c r="AA62" s="79"/>
      <c r="AB62" s="79"/>
      <c r="AC62" s="79"/>
      <c r="AD62" s="79"/>
      <c r="AE62" s="79"/>
      <c r="AF62" s="79"/>
      <c r="AG62" s="79"/>
      <c r="AH62" s="79"/>
      <c r="AI62" s="79"/>
      <c r="AJ62" s="79"/>
      <c r="AK62" s="79"/>
      <c r="AL62" s="79"/>
      <c r="AM62" s="79"/>
      <c r="AN62" s="79"/>
      <c r="AO62" s="79"/>
      <c r="AP62" s="79"/>
      <c r="AQ62" s="79"/>
      <c r="AR62" s="79"/>
      <c r="AS62" s="79"/>
      <c r="AT62" s="79"/>
      <c r="AU62" s="79"/>
      <c r="AV62" s="79"/>
      <c r="AW62" s="79"/>
      <c r="AX62" s="79"/>
      <c r="AY62" s="79"/>
      <c r="AZ62" s="79"/>
      <c r="BA62" s="79"/>
    </row>
    <row r="63" spans="18:53" x14ac:dyDescent="0.2">
      <c r="R63" s="79"/>
      <c r="S63" s="79"/>
      <c r="T63" s="79"/>
      <c r="U63" s="79"/>
      <c r="V63" s="79"/>
      <c r="W63" s="79"/>
      <c r="X63" s="79"/>
      <c r="Y63" s="79"/>
      <c r="Z63" s="79"/>
      <c r="AA63" s="79"/>
      <c r="AB63" s="79"/>
      <c r="AC63" s="79"/>
      <c r="AD63" s="79"/>
      <c r="AE63" s="79"/>
      <c r="AF63" s="79"/>
      <c r="AG63" s="79"/>
      <c r="AH63" s="79"/>
      <c r="AI63" s="79"/>
      <c r="AJ63" s="79"/>
      <c r="AK63" s="79"/>
      <c r="AL63" s="79"/>
      <c r="AM63" s="79"/>
      <c r="AN63" s="79"/>
      <c r="AO63" s="79"/>
      <c r="AP63" s="79"/>
      <c r="AQ63" s="79"/>
      <c r="AR63" s="79"/>
      <c r="AS63" s="79"/>
      <c r="AT63" s="79"/>
      <c r="AU63" s="79"/>
      <c r="AV63" s="79"/>
      <c r="AW63" s="79"/>
      <c r="AX63" s="79"/>
      <c r="AY63" s="79"/>
      <c r="AZ63" s="79"/>
      <c r="BA63" s="79"/>
    </row>
    <row r="64" spans="18:53" x14ac:dyDescent="0.2">
      <c r="R64" s="79"/>
      <c r="S64" s="79"/>
      <c r="T64" s="79"/>
      <c r="U64" s="79"/>
      <c r="V64" s="79"/>
      <c r="W64" s="79"/>
      <c r="X64" s="79"/>
      <c r="Y64" s="79"/>
      <c r="Z64" s="79"/>
      <c r="AA64" s="79"/>
      <c r="AB64" s="79"/>
      <c r="AC64" s="79"/>
      <c r="AD64" s="79"/>
      <c r="AE64" s="79"/>
      <c r="AF64" s="79"/>
      <c r="AG64" s="79"/>
      <c r="AH64" s="79"/>
      <c r="AI64" s="79"/>
      <c r="AJ64" s="79"/>
      <c r="AK64" s="79"/>
      <c r="AL64" s="79"/>
      <c r="AM64" s="79"/>
      <c r="AN64" s="79"/>
      <c r="AO64" s="79"/>
      <c r="AP64" s="79"/>
      <c r="AQ64" s="79"/>
      <c r="AR64" s="79"/>
      <c r="AS64" s="79"/>
      <c r="AT64" s="79"/>
      <c r="AU64" s="79"/>
      <c r="AV64" s="79"/>
      <c r="AW64" s="79"/>
      <c r="AX64" s="79"/>
      <c r="AY64" s="79"/>
      <c r="AZ64" s="79"/>
      <c r="BA64" s="79"/>
    </row>
    <row r="65" spans="18:53" x14ac:dyDescent="0.2">
      <c r="R65" s="79"/>
      <c r="S65" s="79"/>
      <c r="T65" s="79"/>
      <c r="U65" s="79"/>
      <c r="V65" s="79"/>
      <c r="W65" s="79"/>
      <c r="X65" s="79"/>
      <c r="Y65" s="79"/>
      <c r="Z65" s="79"/>
      <c r="AA65" s="79"/>
      <c r="AB65" s="79"/>
      <c r="AC65" s="79"/>
      <c r="AD65" s="79"/>
      <c r="AE65" s="79"/>
      <c r="AF65" s="79"/>
      <c r="AG65" s="79"/>
      <c r="AH65" s="79"/>
      <c r="AI65" s="79"/>
      <c r="AJ65" s="79"/>
      <c r="AK65" s="79"/>
      <c r="AL65" s="79"/>
      <c r="AM65" s="79"/>
      <c r="AN65" s="79"/>
      <c r="AO65" s="79"/>
      <c r="AP65" s="79"/>
      <c r="AQ65" s="79"/>
      <c r="AR65" s="79"/>
      <c r="AS65" s="79"/>
      <c r="AT65" s="79"/>
      <c r="AU65" s="79"/>
      <c r="AV65" s="79"/>
      <c r="AW65" s="79"/>
      <c r="AX65" s="79"/>
      <c r="AY65" s="79"/>
      <c r="AZ65" s="79"/>
      <c r="BA65" s="79"/>
    </row>
    <row r="66" spans="18:53" x14ac:dyDescent="0.2">
      <c r="R66" s="79"/>
      <c r="S66" s="79"/>
      <c r="T66" s="79"/>
      <c r="U66" s="79"/>
      <c r="V66" s="79"/>
      <c r="W66" s="79"/>
      <c r="X66" s="79"/>
      <c r="Y66" s="79"/>
      <c r="Z66" s="79"/>
      <c r="AA66" s="79"/>
      <c r="AB66" s="79"/>
      <c r="AC66" s="79"/>
      <c r="AD66" s="79"/>
      <c r="AE66" s="79"/>
      <c r="AF66" s="79"/>
      <c r="AG66" s="79"/>
      <c r="AH66" s="79"/>
      <c r="AI66" s="79"/>
      <c r="AJ66" s="79"/>
      <c r="AK66" s="79"/>
      <c r="AL66" s="79"/>
      <c r="AM66" s="79"/>
      <c r="AN66" s="79"/>
      <c r="AO66" s="79"/>
      <c r="AP66" s="79"/>
      <c r="AQ66" s="79"/>
      <c r="AR66" s="79"/>
      <c r="AS66" s="79"/>
      <c r="AT66" s="79"/>
      <c r="AU66" s="79"/>
      <c r="AV66" s="79"/>
      <c r="AW66" s="79"/>
      <c r="AX66" s="79"/>
      <c r="AY66" s="79"/>
      <c r="AZ66" s="79"/>
      <c r="BA66" s="79"/>
    </row>
    <row r="67" spans="18:53" x14ac:dyDescent="0.2">
      <c r="R67" s="79"/>
      <c r="S67" s="79"/>
      <c r="T67" s="79"/>
      <c r="U67" s="79"/>
      <c r="V67" s="79"/>
      <c r="W67" s="79"/>
      <c r="X67" s="79"/>
      <c r="Y67" s="79"/>
      <c r="Z67" s="79"/>
      <c r="AA67" s="79"/>
      <c r="AB67" s="79"/>
      <c r="AC67" s="79"/>
      <c r="AD67" s="79"/>
      <c r="AE67" s="79"/>
      <c r="AF67" s="79"/>
      <c r="AG67" s="79"/>
      <c r="AH67" s="79"/>
      <c r="AI67" s="79"/>
      <c r="AJ67" s="79"/>
      <c r="AK67" s="79"/>
      <c r="AL67" s="79"/>
      <c r="AM67" s="79"/>
      <c r="AN67" s="79"/>
      <c r="AO67" s="79"/>
      <c r="AP67" s="79"/>
      <c r="AQ67" s="79"/>
      <c r="AR67" s="79"/>
      <c r="AS67" s="79"/>
      <c r="AT67" s="79"/>
      <c r="AU67" s="79"/>
      <c r="AV67" s="79"/>
      <c r="AW67" s="79"/>
      <c r="AX67" s="79"/>
      <c r="AY67" s="79"/>
      <c r="AZ67" s="79"/>
      <c r="BA67" s="79"/>
    </row>
  </sheetData>
  <mergeCells count="86">
    <mergeCell ref="D2:K3"/>
    <mergeCell ref="L2:O2"/>
    <mergeCell ref="P2:Q5"/>
    <mergeCell ref="L3:O3"/>
    <mergeCell ref="D4:K5"/>
    <mergeCell ref="L4:O4"/>
    <mergeCell ref="L5:O5"/>
    <mergeCell ref="B2:C5"/>
    <mergeCell ref="O20:O21"/>
    <mergeCell ref="P20:P21"/>
    <mergeCell ref="Q20:Q21"/>
    <mergeCell ref="B13:C13"/>
    <mergeCell ref="D14:I14"/>
    <mergeCell ref="M15:N16"/>
    <mergeCell ref="O15:Q15"/>
    <mergeCell ref="B15:B17"/>
    <mergeCell ref="B18:B21"/>
    <mergeCell ref="C6:Q6"/>
    <mergeCell ref="D8:Q8"/>
    <mergeCell ref="B9:C9"/>
    <mergeCell ref="B10:C10"/>
    <mergeCell ref="B11:C11"/>
    <mergeCell ref="D7:Q7"/>
    <mergeCell ref="T9:X9"/>
    <mergeCell ref="D10:I10"/>
    <mergeCell ref="N10:P10"/>
    <mergeCell ref="D11:I11"/>
    <mergeCell ref="N11:P11"/>
    <mergeCell ref="U11:W11"/>
    <mergeCell ref="D9:I9"/>
    <mergeCell ref="J9:L14"/>
    <mergeCell ref="M9:Q9"/>
    <mergeCell ref="D12:I12"/>
    <mergeCell ref="N12:P12"/>
    <mergeCell ref="U12:W12"/>
    <mergeCell ref="D13:I13"/>
    <mergeCell ref="N13:P13"/>
    <mergeCell ref="U13:W13"/>
    <mergeCell ref="N14:P14"/>
    <mergeCell ref="U14:V14"/>
    <mergeCell ref="B12:C12"/>
    <mergeCell ref="U15:V15"/>
    <mergeCell ref="O16:O17"/>
    <mergeCell ref="P16:P17"/>
    <mergeCell ref="Q16:Q17"/>
    <mergeCell ref="U16:V16"/>
    <mergeCell ref="U17:V17"/>
    <mergeCell ref="C15:C17"/>
    <mergeCell ref="D15:D17"/>
    <mergeCell ref="E15:E17"/>
    <mergeCell ref="F15:F17"/>
    <mergeCell ref="H15:H17"/>
    <mergeCell ref="G15:G17"/>
    <mergeCell ref="U18:V18"/>
    <mergeCell ref="C20:C21"/>
    <mergeCell ref="E20:E21"/>
    <mergeCell ref="C18:C19"/>
    <mergeCell ref="E18:E19"/>
    <mergeCell ref="O18:O19"/>
    <mergeCell ref="P18:P19"/>
    <mergeCell ref="Q18:Q19"/>
    <mergeCell ref="D30:I31"/>
    <mergeCell ref="D25:I25"/>
    <mergeCell ref="O22:O23"/>
    <mergeCell ref="P22:P23"/>
    <mergeCell ref="Q22:Q23"/>
    <mergeCell ref="J30:J31"/>
    <mergeCell ref="K25:L25"/>
    <mergeCell ref="D26:I27"/>
    <mergeCell ref="D28:I29"/>
    <mergeCell ref="B22:B23"/>
    <mergeCell ref="C22:C23"/>
    <mergeCell ref="E22:E23"/>
    <mergeCell ref="I15:L16"/>
    <mergeCell ref="M32:Q33"/>
    <mergeCell ref="M28:Q29"/>
    <mergeCell ref="M30:Q31"/>
    <mergeCell ref="B28:C29"/>
    <mergeCell ref="B30:C31"/>
    <mergeCell ref="B32:L33"/>
    <mergeCell ref="M25:Q25"/>
    <mergeCell ref="M26:Q27"/>
    <mergeCell ref="B25:C25"/>
    <mergeCell ref="B26:C27"/>
    <mergeCell ref="J26:J27"/>
    <mergeCell ref="J28:J29"/>
  </mergeCells>
  <pageMargins left="0.62992125984251968" right="0.19685039370078741" top="0.23622047244094491" bottom="0.19685039370078741" header="0.15748031496062992" footer="0"/>
  <pageSetup paperSize="9" scale="50" orientation="landscape" r:id="rId1"/>
  <headerFooter alignWithMargins="0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BA60"/>
  <sheetViews>
    <sheetView zoomScale="80" zoomScaleNormal="80" workbookViewId="0">
      <selection activeCell="D12" sqref="D12:I12"/>
    </sheetView>
  </sheetViews>
  <sheetFormatPr baseColWidth="10" defaultColWidth="12.42578125" defaultRowHeight="14.25" x14ac:dyDescent="0.2"/>
  <cols>
    <col min="1" max="1" width="6.7109375" style="4" customWidth="1"/>
    <col min="2" max="2" width="38.140625" style="4" customWidth="1"/>
    <col min="3" max="3" width="65" style="4" customWidth="1"/>
    <col min="4" max="4" width="10.85546875" style="4" customWidth="1"/>
    <col min="5" max="5" width="20.28515625" style="4" customWidth="1"/>
    <col min="6" max="6" width="16.7109375" style="4" customWidth="1"/>
    <col min="7" max="7" width="18" style="4" customWidth="1"/>
    <col min="8" max="8" width="22.85546875" style="4" customWidth="1"/>
    <col min="9" max="9" width="19.140625" style="4" customWidth="1"/>
    <col min="10" max="10" width="24.140625" style="4" customWidth="1"/>
    <col min="11" max="11" width="20" style="4" bestFit="1" customWidth="1"/>
    <col min="12" max="12" width="15.85546875" style="4" customWidth="1"/>
    <col min="13" max="13" width="14.85546875" style="45" customWidth="1"/>
    <col min="14" max="14" width="21.140625" style="45" customWidth="1"/>
    <col min="15" max="17" width="16.85546875" style="4" customWidth="1"/>
    <col min="18" max="18" width="16.42578125" style="4" customWidth="1"/>
    <col min="19" max="19" width="12.42578125" style="4"/>
    <col min="20" max="20" width="14.42578125" style="4" customWidth="1"/>
    <col min="21" max="21" width="18.42578125" style="4" customWidth="1"/>
    <col min="22" max="22" width="33.85546875" style="4" customWidth="1"/>
    <col min="23" max="23" width="12.42578125" style="4" hidden="1" customWidth="1"/>
    <col min="24" max="24" width="24.28515625" style="4" customWidth="1"/>
    <col min="25" max="25" width="22.42578125" style="4" customWidth="1"/>
    <col min="26" max="27" width="12.42578125" style="4"/>
    <col min="28" max="28" width="16.85546875" style="4" customWidth="1"/>
    <col min="29" max="29" width="12.42578125" style="4"/>
    <col min="30" max="30" width="30.140625" style="4" customWidth="1"/>
    <col min="31" max="31" width="15.42578125" style="4" customWidth="1"/>
    <col min="32" max="32" width="15.85546875" style="4" customWidth="1"/>
    <col min="33" max="33" width="24.42578125" style="4" customWidth="1"/>
    <col min="34" max="34" width="17.140625" style="4" customWidth="1"/>
    <col min="35" max="16384" width="12.42578125" style="4"/>
  </cols>
  <sheetData>
    <row r="1" spans="2:28" ht="22.5" customHeight="1" x14ac:dyDescent="0.2"/>
    <row r="2" spans="2:28" ht="37.5" customHeight="1" x14ac:dyDescent="0.25">
      <c r="B2" s="158"/>
      <c r="C2" s="158"/>
      <c r="D2" s="209" t="s">
        <v>181</v>
      </c>
      <c r="E2" s="210"/>
      <c r="F2" s="210"/>
      <c r="G2" s="210"/>
      <c r="H2" s="210"/>
      <c r="I2" s="210"/>
      <c r="J2" s="210"/>
      <c r="K2" s="211"/>
      <c r="L2" s="215" t="s">
        <v>182</v>
      </c>
      <c r="M2" s="216"/>
      <c r="N2" s="216"/>
      <c r="O2" s="217"/>
      <c r="P2" s="218"/>
      <c r="Q2" s="219"/>
      <c r="R2" s="46"/>
    </row>
    <row r="3" spans="2:28" ht="37.5" customHeight="1" x14ac:dyDescent="0.25">
      <c r="B3" s="158"/>
      <c r="C3" s="158"/>
      <c r="D3" s="212"/>
      <c r="E3" s="213"/>
      <c r="F3" s="213"/>
      <c r="G3" s="213"/>
      <c r="H3" s="213"/>
      <c r="I3" s="213"/>
      <c r="J3" s="213"/>
      <c r="K3" s="214"/>
      <c r="L3" s="215" t="s">
        <v>183</v>
      </c>
      <c r="M3" s="216"/>
      <c r="N3" s="216"/>
      <c r="O3" s="217"/>
      <c r="P3" s="220"/>
      <c r="Q3" s="221"/>
      <c r="R3" s="46"/>
    </row>
    <row r="4" spans="2:28" ht="33.75" customHeight="1" x14ac:dyDescent="0.25">
      <c r="B4" s="158"/>
      <c r="C4" s="158"/>
      <c r="D4" s="209" t="s">
        <v>184</v>
      </c>
      <c r="E4" s="210"/>
      <c r="F4" s="210"/>
      <c r="G4" s="210"/>
      <c r="H4" s="210"/>
      <c r="I4" s="210"/>
      <c r="J4" s="210"/>
      <c r="K4" s="211"/>
      <c r="L4" s="215" t="s">
        <v>185</v>
      </c>
      <c r="M4" s="216"/>
      <c r="N4" s="216"/>
      <c r="O4" s="217"/>
      <c r="P4" s="220"/>
      <c r="Q4" s="221"/>
      <c r="R4" s="46"/>
    </row>
    <row r="5" spans="2:28" ht="38.25" customHeight="1" x14ac:dyDescent="0.25">
      <c r="B5" s="158"/>
      <c r="C5" s="158"/>
      <c r="D5" s="212"/>
      <c r="E5" s="213"/>
      <c r="F5" s="213"/>
      <c r="G5" s="213"/>
      <c r="H5" s="213"/>
      <c r="I5" s="213"/>
      <c r="J5" s="213"/>
      <c r="K5" s="214"/>
      <c r="L5" s="215" t="s">
        <v>186</v>
      </c>
      <c r="M5" s="216"/>
      <c r="N5" s="216"/>
      <c r="O5" s="217"/>
      <c r="P5" s="222"/>
      <c r="Q5" s="223"/>
      <c r="R5" s="46"/>
    </row>
    <row r="6" spans="2:28" ht="23.25" customHeight="1" x14ac:dyDescent="0.25">
      <c r="C6" s="224"/>
      <c r="D6" s="224"/>
      <c r="E6" s="224"/>
      <c r="F6" s="224"/>
      <c r="G6" s="224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46"/>
    </row>
    <row r="7" spans="2:28" ht="31.5" customHeight="1" x14ac:dyDescent="0.25">
      <c r="B7" s="5" t="s">
        <v>36</v>
      </c>
      <c r="C7" s="5" t="s">
        <v>44</v>
      </c>
      <c r="D7" s="167" t="s">
        <v>94</v>
      </c>
      <c r="E7" s="168"/>
      <c r="F7" s="168"/>
      <c r="G7" s="168"/>
      <c r="H7" s="168"/>
      <c r="I7" s="168"/>
      <c r="J7" s="168"/>
      <c r="K7" s="168"/>
      <c r="L7" s="168"/>
      <c r="M7" s="168"/>
      <c r="N7" s="168"/>
      <c r="O7" s="168"/>
      <c r="P7" s="168"/>
      <c r="Q7" s="169"/>
      <c r="R7" s="46"/>
    </row>
    <row r="8" spans="2:28" ht="36" customHeight="1" x14ac:dyDescent="0.25">
      <c r="B8" s="5" t="s">
        <v>31</v>
      </c>
      <c r="C8" s="6">
        <v>45474</v>
      </c>
      <c r="D8" s="170" t="str">
        <f>+'50 - Superior'!D8:Q8</f>
        <v>FECHA DE  SEGUIMIENTO: Enero 15 2025</v>
      </c>
      <c r="E8" s="170"/>
      <c r="F8" s="170"/>
      <c r="G8" s="170"/>
      <c r="H8" s="170"/>
      <c r="I8" s="170"/>
      <c r="J8" s="170"/>
      <c r="K8" s="170"/>
      <c r="L8" s="170"/>
      <c r="M8" s="170"/>
      <c r="N8" s="170"/>
      <c r="O8" s="170"/>
      <c r="P8" s="170"/>
      <c r="Q8" s="170"/>
    </row>
    <row r="9" spans="2:28" ht="36" customHeight="1" x14ac:dyDescent="0.2">
      <c r="B9" s="171" t="s">
        <v>45</v>
      </c>
      <c r="C9" s="172"/>
      <c r="D9" s="173" t="s">
        <v>46</v>
      </c>
      <c r="E9" s="173"/>
      <c r="F9" s="173"/>
      <c r="G9" s="173"/>
      <c r="H9" s="173"/>
      <c r="I9" s="174"/>
      <c r="J9" s="142" t="s">
        <v>30</v>
      </c>
      <c r="K9" s="143"/>
      <c r="L9" s="144"/>
      <c r="M9" s="178" t="s">
        <v>29</v>
      </c>
      <c r="N9" s="179"/>
      <c r="O9" s="179"/>
      <c r="P9" s="179"/>
      <c r="Q9" s="180"/>
      <c r="R9" s="47"/>
      <c r="T9" s="225"/>
      <c r="U9" s="225"/>
      <c r="V9" s="225"/>
      <c r="W9" s="225"/>
      <c r="X9" s="225"/>
    </row>
    <row r="10" spans="2:28" ht="36" customHeight="1" x14ac:dyDescent="0.2">
      <c r="B10" s="171" t="s">
        <v>28</v>
      </c>
      <c r="C10" s="172"/>
      <c r="D10" s="173" t="s">
        <v>47</v>
      </c>
      <c r="E10" s="173"/>
      <c r="F10" s="173"/>
      <c r="G10" s="173"/>
      <c r="H10" s="173"/>
      <c r="I10" s="174"/>
      <c r="J10" s="175"/>
      <c r="K10" s="176"/>
      <c r="L10" s="177"/>
      <c r="M10" s="7" t="s">
        <v>27</v>
      </c>
      <c r="N10" s="226" t="s">
        <v>26</v>
      </c>
      <c r="O10" s="226"/>
      <c r="P10" s="226"/>
      <c r="Q10" s="7" t="s">
        <v>25</v>
      </c>
      <c r="R10" s="47"/>
      <c r="T10" s="48"/>
      <c r="U10" s="48"/>
      <c r="V10" s="48"/>
      <c r="W10" s="48"/>
      <c r="X10" s="48"/>
    </row>
    <row r="11" spans="2:28" ht="31.5" customHeight="1" x14ac:dyDescent="0.2">
      <c r="B11" s="227" t="s">
        <v>24</v>
      </c>
      <c r="C11" s="228"/>
      <c r="D11" s="197" t="s">
        <v>48</v>
      </c>
      <c r="E11" s="197"/>
      <c r="F11" s="197"/>
      <c r="G11" s="197"/>
      <c r="H11" s="197"/>
      <c r="I11" s="198"/>
      <c r="J11" s="175"/>
      <c r="K11" s="176"/>
      <c r="L11" s="177"/>
      <c r="M11" s="8"/>
      <c r="N11" s="229"/>
      <c r="O11" s="230"/>
      <c r="P11" s="231"/>
      <c r="Q11" s="9"/>
      <c r="R11" s="47"/>
      <c r="T11" s="49"/>
      <c r="U11" s="232"/>
      <c r="V11" s="232"/>
      <c r="W11" s="232"/>
      <c r="X11" s="49"/>
      <c r="Z11" s="10"/>
      <c r="AA11" s="10"/>
    </row>
    <row r="12" spans="2:28" ht="74.25" customHeight="1" x14ac:dyDescent="0.2">
      <c r="B12" s="181" t="s">
        <v>23</v>
      </c>
      <c r="C12" s="182"/>
      <c r="D12" s="197" t="s">
        <v>56</v>
      </c>
      <c r="E12" s="197"/>
      <c r="F12" s="197"/>
      <c r="G12" s="197"/>
      <c r="H12" s="197"/>
      <c r="I12" s="198"/>
      <c r="J12" s="175"/>
      <c r="K12" s="176"/>
      <c r="L12" s="177"/>
      <c r="M12" s="11"/>
      <c r="N12" s="199"/>
      <c r="O12" s="200"/>
      <c r="P12" s="201"/>
      <c r="Q12" s="12"/>
      <c r="R12" s="47"/>
      <c r="T12" s="50"/>
      <c r="U12" s="233"/>
      <c r="V12" s="233"/>
      <c r="W12" s="233"/>
      <c r="X12" s="51"/>
      <c r="Z12" s="13"/>
      <c r="AA12" s="14"/>
      <c r="AB12" s="15"/>
    </row>
    <row r="13" spans="2:28" ht="74.25" customHeight="1" x14ac:dyDescent="0.2">
      <c r="B13" s="187" t="s">
        <v>22</v>
      </c>
      <c r="C13" s="188"/>
      <c r="D13" s="189">
        <v>2024730010103</v>
      </c>
      <c r="E13" s="190"/>
      <c r="F13" s="190"/>
      <c r="G13" s="190"/>
      <c r="H13" s="190"/>
      <c r="I13" s="191"/>
      <c r="J13" s="175"/>
      <c r="K13" s="176"/>
      <c r="L13" s="177"/>
      <c r="M13" s="16"/>
      <c r="N13" s="192"/>
      <c r="O13" s="193"/>
      <c r="P13" s="194"/>
      <c r="Q13" s="17"/>
      <c r="R13" s="47"/>
      <c r="T13" s="50"/>
      <c r="U13" s="233"/>
      <c r="V13" s="233"/>
      <c r="W13" s="233"/>
      <c r="X13" s="51"/>
      <c r="Z13" s="13"/>
      <c r="AA13" s="14"/>
      <c r="AB13" s="15"/>
    </row>
    <row r="14" spans="2:28" ht="28.5" customHeight="1" x14ac:dyDescent="0.2">
      <c r="B14" s="18" t="s">
        <v>43</v>
      </c>
      <c r="C14" s="19"/>
      <c r="D14" s="195" t="s">
        <v>51</v>
      </c>
      <c r="E14" s="196"/>
      <c r="F14" s="196"/>
      <c r="G14" s="196"/>
      <c r="H14" s="196"/>
      <c r="I14" s="172"/>
      <c r="J14" s="145"/>
      <c r="K14" s="146"/>
      <c r="L14" s="147"/>
      <c r="M14" s="20"/>
      <c r="N14" s="192"/>
      <c r="O14" s="193"/>
      <c r="P14" s="194"/>
      <c r="Q14" s="21"/>
      <c r="R14" s="47"/>
      <c r="T14" s="52"/>
      <c r="U14" s="233"/>
      <c r="V14" s="233"/>
      <c r="W14" s="53"/>
      <c r="X14" s="51"/>
      <c r="Y14" s="22"/>
      <c r="Z14" s="13"/>
      <c r="AA14" s="14"/>
      <c r="AB14" s="15"/>
    </row>
    <row r="15" spans="2:28" ht="28.5" customHeight="1" x14ac:dyDescent="0.25">
      <c r="B15" s="183" t="s">
        <v>34</v>
      </c>
      <c r="C15" s="137" t="s">
        <v>32</v>
      </c>
      <c r="D15" s="148" t="s">
        <v>187</v>
      </c>
      <c r="E15" s="148" t="s">
        <v>21</v>
      </c>
      <c r="F15" s="148" t="s">
        <v>42</v>
      </c>
      <c r="G15" s="186" t="s">
        <v>188</v>
      </c>
      <c r="H15" s="148" t="s">
        <v>35</v>
      </c>
      <c r="I15" s="202" t="s">
        <v>33</v>
      </c>
      <c r="J15" s="203"/>
      <c r="K15" s="203"/>
      <c r="L15" s="204"/>
      <c r="M15" s="148" t="s">
        <v>20</v>
      </c>
      <c r="N15" s="148"/>
      <c r="O15" s="208" t="s">
        <v>19</v>
      </c>
      <c r="P15" s="208"/>
      <c r="Q15" s="208"/>
      <c r="T15" s="54"/>
      <c r="U15" s="234"/>
      <c r="V15" s="234"/>
      <c r="X15" s="51"/>
      <c r="Z15" s="13"/>
      <c r="AA15" s="14"/>
      <c r="AB15" s="15"/>
    </row>
    <row r="16" spans="2:28" ht="33.75" customHeight="1" x14ac:dyDescent="0.2">
      <c r="B16" s="184"/>
      <c r="C16" s="137"/>
      <c r="D16" s="148"/>
      <c r="E16" s="148"/>
      <c r="F16" s="148"/>
      <c r="G16" s="148"/>
      <c r="H16" s="148"/>
      <c r="I16" s="205"/>
      <c r="J16" s="206"/>
      <c r="K16" s="206"/>
      <c r="L16" s="207"/>
      <c r="M16" s="148"/>
      <c r="N16" s="148"/>
      <c r="O16" s="148" t="s">
        <v>18</v>
      </c>
      <c r="P16" s="148" t="s">
        <v>17</v>
      </c>
      <c r="Q16" s="137" t="s">
        <v>16</v>
      </c>
      <c r="T16" s="22"/>
      <c r="U16" s="234"/>
      <c r="V16" s="234"/>
      <c r="X16" s="14"/>
      <c r="Z16" s="13"/>
      <c r="AA16" s="14"/>
      <c r="AB16" s="15"/>
    </row>
    <row r="17" spans="2:28" ht="39.75" customHeight="1" x14ac:dyDescent="0.2">
      <c r="B17" s="185"/>
      <c r="C17" s="137"/>
      <c r="D17" s="148"/>
      <c r="E17" s="148"/>
      <c r="F17" s="148"/>
      <c r="G17" s="148"/>
      <c r="H17" s="148"/>
      <c r="I17" s="55" t="s">
        <v>15</v>
      </c>
      <c r="J17" s="55" t="s">
        <v>14</v>
      </c>
      <c r="K17" s="55" t="s">
        <v>13</v>
      </c>
      <c r="L17" s="56" t="s">
        <v>12</v>
      </c>
      <c r="M17" s="23" t="s">
        <v>11</v>
      </c>
      <c r="N17" s="57" t="s">
        <v>10</v>
      </c>
      <c r="O17" s="148"/>
      <c r="P17" s="148"/>
      <c r="Q17" s="137"/>
      <c r="T17" s="22"/>
      <c r="U17" s="234"/>
      <c r="V17" s="234"/>
      <c r="X17" s="14"/>
      <c r="Z17" s="13"/>
      <c r="AA17" s="14"/>
      <c r="AB17" s="15"/>
    </row>
    <row r="18" spans="2:28" ht="33" customHeight="1" x14ac:dyDescent="0.2">
      <c r="B18" s="282" t="s">
        <v>85</v>
      </c>
      <c r="C18" s="280" t="s">
        <v>119</v>
      </c>
      <c r="D18" s="23" t="s">
        <v>37</v>
      </c>
      <c r="E18" s="149" t="s">
        <v>121</v>
      </c>
      <c r="F18" s="58">
        <v>1</v>
      </c>
      <c r="G18" s="23" t="s">
        <v>37</v>
      </c>
      <c r="H18" s="25">
        <f>SUM(I18:L18)</f>
        <v>200000000</v>
      </c>
      <c r="I18" s="25">
        <v>200000000</v>
      </c>
      <c r="J18" s="26"/>
      <c r="K18" s="25"/>
      <c r="L18" s="26"/>
      <c r="M18" s="27">
        <v>45292</v>
      </c>
      <c r="N18" s="27">
        <v>45656</v>
      </c>
      <c r="O18" s="150">
        <f>+F19/F18</f>
        <v>1</v>
      </c>
      <c r="P18" s="150">
        <f>+H19/H18</f>
        <v>0.53</v>
      </c>
      <c r="Q18" s="153">
        <f>+(O18*O18)/P18</f>
        <v>1.8867924528301885</v>
      </c>
      <c r="T18" s="22"/>
      <c r="U18" s="234"/>
      <c r="V18" s="234"/>
      <c r="X18" s="59"/>
      <c r="Z18" s="13"/>
      <c r="AA18" s="14"/>
      <c r="AB18" s="15"/>
    </row>
    <row r="19" spans="2:28" ht="37.5" customHeight="1" x14ac:dyDescent="0.2">
      <c r="B19" s="282"/>
      <c r="C19" s="281"/>
      <c r="D19" s="23" t="s">
        <v>2</v>
      </c>
      <c r="E19" s="122"/>
      <c r="F19" s="58">
        <v>1</v>
      </c>
      <c r="G19" s="23" t="s">
        <v>38</v>
      </c>
      <c r="H19" s="25">
        <f t="shared" ref="H19:H37" si="0">SUM(I19:L19)</f>
        <v>106000000</v>
      </c>
      <c r="I19" s="30">
        <v>106000000</v>
      </c>
      <c r="J19" s="26"/>
      <c r="K19" s="25"/>
      <c r="L19" s="26"/>
      <c r="M19" s="27">
        <v>45292</v>
      </c>
      <c r="N19" s="27">
        <v>45656</v>
      </c>
      <c r="O19" s="150"/>
      <c r="P19" s="150"/>
      <c r="Q19" s="153"/>
      <c r="T19" s="22"/>
      <c r="U19" s="60"/>
      <c r="V19" s="60"/>
      <c r="X19" s="59"/>
      <c r="Z19" s="13"/>
      <c r="AA19" s="14"/>
      <c r="AB19" s="15"/>
    </row>
    <row r="20" spans="2:28" ht="27" customHeight="1" x14ac:dyDescent="0.2">
      <c r="B20" s="282" t="s">
        <v>86</v>
      </c>
      <c r="C20" s="129" t="s">
        <v>122</v>
      </c>
      <c r="D20" s="23" t="s">
        <v>37</v>
      </c>
      <c r="E20" s="149" t="s">
        <v>123</v>
      </c>
      <c r="F20" s="58">
        <v>57</v>
      </c>
      <c r="G20" s="23" t="s">
        <v>37</v>
      </c>
      <c r="H20" s="25">
        <f t="shared" si="0"/>
        <v>867000000</v>
      </c>
      <c r="I20" s="25"/>
      <c r="J20" s="26">
        <v>867000000</v>
      </c>
      <c r="K20" s="25"/>
      <c r="L20" s="26"/>
      <c r="M20" s="27">
        <v>45292</v>
      </c>
      <c r="N20" s="27">
        <v>45656</v>
      </c>
      <c r="O20" s="150">
        <f t="shared" ref="O20" si="1">+F21/F20</f>
        <v>1</v>
      </c>
      <c r="P20" s="150">
        <f t="shared" ref="P20" si="2">+H21/H20</f>
        <v>0.10357000807381776</v>
      </c>
      <c r="Q20" s="153">
        <f t="shared" ref="Q20" si="3">+(O20*O20)/P20</f>
        <v>9.6553048377409318</v>
      </c>
      <c r="X20" s="36"/>
      <c r="Z20" s="13"/>
      <c r="AA20" s="14"/>
      <c r="AB20" s="15"/>
    </row>
    <row r="21" spans="2:28" ht="27" customHeight="1" x14ac:dyDescent="0.2">
      <c r="B21" s="282"/>
      <c r="C21" s="129"/>
      <c r="D21" s="23" t="s">
        <v>2</v>
      </c>
      <c r="E21" s="122"/>
      <c r="F21" s="58">
        <v>57</v>
      </c>
      <c r="G21" s="23" t="s">
        <v>38</v>
      </c>
      <c r="H21" s="25">
        <f t="shared" si="0"/>
        <v>89795197</v>
      </c>
      <c r="I21" s="25"/>
      <c r="J21" s="35">
        <v>89795197</v>
      </c>
      <c r="K21" s="25"/>
      <c r="L21" s="26"/>
      <c r="M21" s="27">
        <v>45292</v>
      </c>
      <c r="N21" s="27">
        <v>45656</v>
      </c>
      <c r="O21" s="150"/>
      <c r="P21" s="150"/>
      <c r="Q21" s="153"/>
      <c r="X21" s="36"/>
      <c r="Z21" s="13"/>
      <c r="AA21" s="14"/>
      <c r="AB21" s="15"/>
    </row>
    <row r="22" spans="2:28" ht="34.5" customHeight="1" x14ac:dyDescent="0.2">
      <c r="B22" s="151" t="s">
        <v>87</v>
      </c>
      <c r="C22" s="278" t="s">
        <v>116</v>
      </c>
      <c r="D22" s="23" t="s">
        <v>3</v>
      </c>
      <c r="E22" s="149" t="s">
        <v>124</v>
      </c>
      <c r="F22" s="61">
        <v>12</v>
      </c>
      <c r="G22" s="23" t="s">
        <v>3</v>
      </c>
      <c r="H22" s="25">
        <f t="shared" si="0"/>
        <v>408567277247</v>
      </c>
      <c r="I22" s="25">
        <v>1800000000</v>
      </c>
      <c r="J22" s="26">
        <v>406767277247</v>
      </c>
      <c r="K22" s="25"/>
      <c r="L22" s="26"/>
      <c r="M22" s="27">
        <v>45292</v>
      </c>
      <c r="N22" s="27">
        <v>45656</v>
      </c>
      <c r="O22" s="150">
        <f t="shared" ref="O22" si="4">+F23/F22</f>
        <v>1</v>
      </c>
      <c r="P22" s="150">
        <f t="shared" ref="P22" si="5">+H23/H22</f>
        <v>0.99267135621781621</v>
      </c>
      <c r="Q22" s="153">
        <f t="shared" ref="Q22" si="6">+(O22*O22)/P22</f>
        <v>1.0073827493220986</v>
      </c>
      <c r="X22" s="36"/>
    </row>
    <row r="23" spans="2:28" ht="34.5" customHeight="1" x14ac:dyDescent="0.2">
      <c r="B23" s="151"/>
      <c r="C23" s="279"/>
      <c r="D23" s="23" t="s">
        <v>2</v>
      </c>
      <c r="E23" s="128"/>
      <c r="F23" s="61">
        <v>12</v>
      </c>
      <c r="G23" s="23" t="s">
        <v>38</v>
      </c>
      <c r="H23" s="25">
        <f t="shared" si="0"/>
        <v>405573033211</v>
      </c>
      <c r="I23" s="30">
        <v>1375980239</v>
      </c>
      <c r="J23" s="35">
        <v>404197052972</v>
      </c>
      <c r="K23" s="25"/>
      <c r="L23" s="26"/>
      <c r="M23" s="27">
        <v>45292</v>
      </c>
      <c r="N23" s="27">
        <v>45656</v>
      </c>
      <c r="O23" s="150"/>
      <c r="P23" s="150"/>
      <c r="Q23" s="153"/>
      <c r="AB23" s="15"/>
    </row>
    <row r="24" spans="2:28" ht="34.5" customHeight="1" x14ac:dyDescent="0.2">
      <c r="B24" s="151"/>
      <c r="C24" s="280" t="s">
        <v>117</v>
      </c>
      <c r="D24" s="23" t="s">
        <v>3</v>
      </c>
      <c r="E24" s="149" t="s">
        <v>125</v>
      </c>
      <c r="F24" s="61">
        <v>57</v>
      </c>
      <c r="G24" s="23" t="s">
        <v>3</v>
      </c>
      <c r="H24" s="25">
        <f t="shared" ref="H24:H25" si="7">SUM(I24:L24)</f>
        <v>3105000000</v>
      </c>
      <c r="I24" s="25">
        <v>75000000</v>
      </c>
      <c r="J24" s="26">
        <v>3030000000</v>
      </c>
      <c r="K24" s="25"/>
      <c r="L24" s="26"/>
      <c r="M24" s="27">
        <v>45292</v>
      </c>
      <c r="N24" s="27">
        <v>45656</v>
      </c>
      <c r="O24" s="150">
        <f t="shared" ref="O24" si="8">+F25/F24</f>
        <v>1</v>
      </c>
      <c r="P24" s="150">
        <f t="shared" ref="P24" si="9">+H25/H24</f>
        <v>0.99591391046698874</v>
      </c>
      <c r="Q24" s="153">
        <f t="shared" ref="Q24" si="10">+(O24*O24)/P24</f>
        <v>1.0041028541624599</v>
      </c>
      <c r="AB24" s="15"/>
    </row>
    <row r="25" spans="2:28" ht="34.5" customHeight="1" x14ac:dyDescent="0.2">
      <c r="B25" s="151"/>
      <c r="C25" s="281"/>
      <c r="D25" s="23" t="s">
        <v>2</v>
      </c>
      <c r="E25" s="128"/>
      <c r="F25" s="61">
        <v>57</v>
      </c>
      <c r="G25" s="23" t="s">
        <v>38</v>
      </c>
      <c r="H25" s="25">
        <f t="shared" si="7"/>
        <v>3092312692</v>
      </c>
      <c r="I25" s="30">
        <v>69861700</v>
      </c>
      <c r="J25" s="35">
        <v>3022450992</v>
      </c>
      <c r="K25" s="25"/>
      <c r="L25" s="26"/>
      <c r="M25" s="27">
        <v>45292</v>
      </c>
      <c r="N25" s="27">
        <v>45656</v>
      </c>
      <c r="O25" s="150"/>
      <c r="P25" s="150"/>
      <c r="Q25" s="153"/>
      <c r="AB25" s="15"/>
    </row>
    <row r="26" spans="2:28" ht="34.5" customHeight="1" x14ac:dyDescent="0.2">
      <c r="B26" s="151"/>
      <c r="C26" s="280" t="s">
        <v>163</v>
      </c>
      <c r="D26" s="23" t="s">
        <v>3</v>
      </c>
      <c r="E26" s="149" t="s">
        <v>126</v>
      </c>
      <c r="F26" s="61">
        <v>57</v>
      </c>
      <c r="G26" s="23" t="s">
        <v>3</v>
      </c>
      <c r="H26" s="25">
        <f t="shared" ref="H26:H27" si="11">SUM(I26:L26)</f>
        <v>3312440377</v>
      </c>
      <c r="I26" s="25">
        <v>3312440377</v>
      </c>
      <c r="J26" s="26"/>
      <c r="K26" s="25"/>
      <c r="L26" s="26"/>
      <c r="M26" s="27">
        <v>45292</v>
      </c>
      <c r="N26" s="27">
        <v>45656</v>
      </c>
      <c r="O26" s="150">
        <f t="shared" ref="O26" si="12">+F27/F26</f>
        <v>1</v>
      </c>
      <c r="P26" s="150">
        <f t="shared" ref="P26" si="13">+H27/H26</f>
        <v>0.90630140389693725</v>
      </c>
      <c r="Q26" s="153">
        <f t="shared" ref="Q26" si="14">+(O26*O26)/P26</f>
        <v>1.1033856901249135</v>
      </c>
      <c r="AB26" s="15"/>
    </row>
    <row r="27" spans="2:28" ht="34.5" customHeight="1" x14ac:dyDescent="0.2">
      <c r="B27" s="151"/>
      <c r="C27" s="281"/>
      <c r="D27" s="23" t="s">
        <v>2</v>
      </c>
      <c r="E27" s="128"/>
      <c r="F27" s="61">
        <v>57</v>
      </c>
      <c r="G27" s="23" t="s">
        <v>38</v>
      </c>
      <c r="H27" s="25">
        <f t="shared" si="11"/>
        <v>3002069364</v>
      </c>
      <c r="I27" s="28">
        <v>3002069364</v>
      </c>
      <c r="J27" s="26"/>
      <c r="K27" s="25"/>
      <c r="L27" s="26"/>
      <c r="M27" s="27">
        <v>45292</v>
      </c>
      <c r="N27" s="27">
        <v>45656</v>
      </c>
      <c r="O27" s="150"/>
      <c r="P27" s="150"/>
      <c r="Q27" s="153"/>
      <c r="AB27" s="15"/>
    </row>
    <row r="28" spans="2:28" ht="34.5" customHeight="1" x14ac:dyDescent="0.2">
      <c r="B28" s="151"/>
      <c r="C28" s="280" t="s">
        <v>118</v>
      </c>
      <c r="D28" s="23" t="s">
        <v>3</v>
      </c>
      <c r="E28" s="149" t="s">
        <v>127</v>
      </c>
      <c r="F28" s="61">
        <v>1</v>
      </c>
      <c r="G28" s="23" t="s">
        <v>3</v>
      </c>
      <c r="H28" s="25">
        <f t="shared" ref="H28:H29" si="15">SUM(I28:L28)</f>
        <v>600000000</v>
      </c>
      <c r="I28" s="25">
        <v>600000000</v>
      </c>
      <c r="J28" s="26"/>
      <c r="K28" s="25"/>
      <c r="L28" s="26"/>
      <c r="M28" s="27">
        <v>45292</v>
      </c>
      <c r="N28" s="27">
        <v>45656</v>
      </c>
      <c r="O28" s="150">
        <f t="shared" ref="O28" si="16">+F29/F28</f>
        <v>1</v>
      </c>
      <c r="P28" s="150">
        <f t="shared" ref="P28" si="17">+H29/H28</f>
        <v>0.66964999833333338</v>
      </c>
      <c r="Q28" s="153">
        <f t="shared" ref="Q28" si="18">+(O28*O28)/P28</f>
        <v>1.4933174083310121</v>
      </c>
      <c r="AB28" s="15"/>
    </row>
    <row r="29" spans="2:28" ht="34.5" customHeight="1" x14ac:dyDescent="0.2">
      <c r="B29" s="151"/>
      <c r="C29" s="281"/>
      <c r="D29" s="23" t="s">
        <v>2</v>
      </c>
      <c r="E29" s="128"/>
      <c r="F29" s="61">
        <v>1</v>
      </c>
      <c r="G29" s="23" t="s">
        <v>38</v>
      </c>
      <c r="H29" s="25">
        <f t="shared" si="15"/>
        <v>401789999</v>
      </c>
      <c r="I29" s="30">
        <v>401789999</v>
      </c>
      <c r="J29" s="26"/>
      <c r="K29" s="25"/>
      <c r="L29" s="26"/>
      <c r="M29" s="27">
        <v>45292</v>
      </c>
      <c r="N29" s="27">
        <v>45656</v>
      </c>
      <c r="O29" s="150"/>
      <c r="P29" s="150"/>
      <c r="Q29" s="153"/>
      <c r="AB29" s="15"/>
    </row>
    <row r="30" spans="2:28" ht="34.5" customHeight="1" x14ac:dyDescent="0.2">
      <c r="B30" s="151"/>
      <c r="C30" s="274" t="s">
        <v>161</v>
      </c>
      <c r="D30" s="23" t="s">
        <v>3</v>
      </c>
      <c r="E30" s="149" t="s">
        <v>162</v>
      </c>
      <c r="F30" s="61">
        <v>6</v>
      </c>
      <c r="G30" s="23" t="s">
        <v>3</v>
      </c>
      <c r="H30" s="25">
        <f t="shared" ref="H30:H31" si="19">SUM(I30:L30)</f>
        <v>250000000</v>
      </c>
      <c r="I30" s="25">
        <v>250000000</v>
      </c>
      <c r="J30" s="26"/>
      <c r="K30" s="25"/>
      <c r="L30" s="26"/>
      <c r="M30" s="27">
        <v>45292</v>
      </c>
      <c r="N30" s="27">
        <v>45656</v>
      </c>
      <c r="O30" s="150">
        <f t="shared" ref="O30" si="20">+F31/F30</f>
        <v>1</v>
      </c>
      <c r="P30" s="150">
        <f t="shared" ref="P30" si="21">+H31/H30</f>
        <v>0.79110697600000002</v>
      </c>
      <c r="Q30" s="153">
        <f t="shared" ref="Q30" si="22">+(O30*O30)/P30</f>
        <v>1.2640515509750732</v>
      </c>
      <c r="AB30" s="15"/>
    </row>
    <row r="31" spans="2:28" ht="34.5" customHeight="1" x14ac:dyDescent="0.2">
      <c r="B31" s="151"/>
      <c r="C31" s="275"/>
      <c r="D31" s="23" t="s">
        <v>2</v>
      </c>
      <c r="E31" s="128"/>
      <c r="F31" s="61">
        <v>6</v>
      </c>
      <c r="G31" s="23" t="s">
        <v>38</v>
      </c>
      <c r="H31" s="25">
        <f t="shared" si="19"/>
        <v>197776744</v>
      </c>
      <c r="I31" s="30">
        <v>197776744</v>
      </c>
      <c r="J31" s="26"/>
      <c r="K31" s="25"/>
      <c r="L31" s="26"/>
      <c r="M31" s="27">
        <v>45292</v>
      </c>
      <c r="N31" s="27">
        <v>45656</v>
      </c>
      <c r="O31" s="150"/>
      <c r="P31" s="150"/>
      <c r="Q31" s="153"/>
      <c r="AB31" s="15"/>
    </row>
    <row r="32" spans="2:28" ht="34.5" customHeight="1" x14ac:dyDescent="0.2">
      <c r="B32" s="151"/>
      <c r="C32" s="238" t="s">
        <v>120</v>
      </c>
      <c r="D32" s="23" t="s">
        <v>3</v>
      </c>
      <c r="E32" s="149" t="s">
        <v>128</v>
      </c>
      <c r="F32" s="61">
        <v>1</v>
      </c>
      <c r="G32" s="23" t="s">
        <v>3</v>
      </c>
      <c r="H32" s="25">
        <f t="shared" si="0"/>
        <v>25000000</v>
      </c>
      <c r="I32" s="25">
        <v>25000000</v>
      </c>
      <c r="J32" s="26"/>
      <c r="K32" s="25"/>
      <c r="L32" s="26"/>
      <c r="M32" s="27">
        <v>45292</v>
      </c>
      <c r="N32" s="27">
        <v>45656</v>
      </c>
      <c r="O32" s="150">
        <f t="shared" ref="O32" si="23">+F33/F32</f>
        <v>1</v>
      </c>
      <c r="P32" s="150">
        <f t="shared" ref="P32" si="24">+H33/H32</f>
        <v>0.59084859999999995</v>
      </c>
      <c r="Q32" s="153">
        <f t="shared" ref="Q32" si="25">+(O32*O32)/P32</f>
        <v>1.6924809502806644</v>
      </c>
    </row>
    <row r="33" spans="2:18" ht="34.5" customHeight="1" x14ac:dyDescent="0.2">
      <c r="B33" s="151"/>
      <c r="C33" s="164"/>
      <c r="D33" s="23" t="s">
        <v>2</v>
      </c>
      <c r="E33" s="128"/>
      <c r="F33" s="61">
        <v>1</v>
      </c>
      <c r="G33" s="23" t="s">
        <v>38</v>
      </c>
      <c r="H33" s="25">
        <f t="shared" si="0"/>
        <v>14771215</v>
      </c>
      <c r="I33" s="30">
        <v>14771215</v>
      </c>
      <c r="J33" s="26"/>
      <c r="K33" s="25"/>
      <c r="L33" s="26"/>
      <c r="M33" s="27">
        <v>45292</v>
      </c>
      <c r="N33" s="27">
        <v>45656</v>
      </c>
      <c r="O33" s="150"/>
      <c r="P33" s="150"/>
      <c r="Q33" s="153"/>
    </row>
    <row r="34" spans="2:18" ht="34.5" hidden="1" customHeight="1" x14ac:dyDescent="0.2">
      <c r="B34" s="282" t="s">
        <v>88</v>
      </c>
      <c r="C34" s="276" t="s">
        <v>115</v>
      </c>
      <c r="D34" s="23" t="s">
        <v>3</v>
      </c>
      <c r="E34" s="149" t="s">
        <v>129</v>
      </c>
      <c r="F34" s="61"/>
      <c r="G34" s="23" t="s">
        <v>3</v>
      </c>
      <c r="H34" s="68"/>
      <c r="I34" s="40"/>
      <c r="J34" s="40"/>
      <c r="K34" s="93"/>
      <c r="L34" s="118"/>
      <c r="M34" s="27">
        <v>45292</v>
      </c>
      <c r="N34" s="27">
        <v>45656</v>
      </c>
      <c r="O34" s="150" t="e">
        <f t="shared" ref="O34" si="26">+F35/F34</f>
        <v>#DIV/0!</v>
      </c>
      <c r="P34" s="150" t="e">
        <f t="shared" ref="P34" si="27">+H35/H34</f>
        <v>#DIV/0!</v>
      </c>
      <c r="Q34" s="153" t="e">
        <f t="shared" ref="Q34" si="28">+(O34*O34)/P34</f>
        <v>#DIV/0!</v>
      </c>
    </row>
    <row r="35" spans="2:18" ht="34.5" hidden="1" customHeight="1" x14ac:dyDescent="0.2">
      <c r="B35" s="282"/>
      <c r="C35" s="277"/>
      <c r="D35" s="23" t="s">
        <v>2</v>
      </c>
      <c r="E35" s="128"/>
      <c r="F35" s="61"/>
      <c r="G35" s="23" t="s">
        <v>38</v>
      </c>
      <c r="H35" s="68">
        <f t="shared" si="0"/>
        <v>0</v>
      </c>
      <c r="I35" s="40"/>
      <c r="J35" s="40"/>
      <c r="K35" s="93"/>
      <c r="L35" s="40"/>
      <c r="M35" s="27">
        <v>45292</v>
      </c>
      <c r="N35" s="27">
        <v>45656</v>
      </c>
      <c r="O35" s="150"/>
      <c r="P35" s="150"/>
      <c r="Q35" s="153"/>
    </row>
    <row r="36" spans="2:18" ht="15" x14ac:dyDescent="0.2">
      <c r="B36" s="158"/>
      <c r="C36" s="159" t="s">
        <v>9</v>
      </c>
      <c r="D36" s="23" t="s">
        <v>3</v>
      </c>
      <c r="E36" s="149"/>
      <c r="F36" s="65"/>
      <c r="G36" s="23" t="s">
        <v>3</v>
      </c>
      <c r="H36" s="68">
        <f t="shared" si="0"/>
        <v>416926717624</v>
      </c>
      <c r="I36" s="96">
        <f>+I18+I20+I22+I24+I26+I28+I30+I32+I34</f>
        <v>6262440377</v>
      </c>
      <c r="J36" s="96">
        <f t="shared" ref="J36:L37" si="29">+J18+J20+J22+J24+J26+J28+J30+J32+J34</f>
        <v>410664277247</v>
      </c>
      <c r="K36" s="96">
        <f t="shared" si="29"/>
        <v>0</v>
      </c>
      <c r="L36" s="96">
        <f t="shared" si="29"/>
        <v>0</v>
      </c>
      <c r="M36" s="40"/>
      <c r="N36" s="67"/>
      <c r="O36" s="150" t="e">
        <f t="shared" ref="O36" si="30">+F37/F36</f>
        <v>#DIV/0!</v>
      </c>
      <c r="P36" s="150">
        <f t="shared" ref="P36" si="31">+H37/H36</f>
        <v>0.98932865414009652</v>
      </c>
      <c r="Q36" s="153" t="e">
        <f t="shared" ref="Q36" si="32">+(O36*O36)/P36</f>
        <v>#DIV/0!</v>
      </c>
    </row>
    <row r="37" spans="2:18" ht="15" x14ac:dyDescent="0.2">
      <c r="B37" s="158"/>
      <c r="C37" s="159"/>
      <c r="D37" s="23" t="s">
        <v>2</v>
      </c>
      <c r="E37" s="128"/>
      <c r="F37" s="65"/>
      <c r="G37" s="23" t="s">
        <v>38</v>
      </c>
      <c r="H37" s="68">
        <f t="shared" si="0"/>
        <v>412477548422</v>
      </c>
      <c r="I37" s="96">
        <f>+I19+I21+I23+I25+I27+I29+I31+I33+I35</f>
        <v>5168249261</v>
      </c>
      <c r="J37" s="96">
        <f t="shared" si="29"/>
        <v>407309299161</v>
      </c>
      <c r="K37" s="96">
        <f t="shared" si="29"/>
        <v>0</v>
      </c>
      <c r="L37" s="96">
        <f t="shared" si="29"/>
        <v>0</v>
      </c>
      <c r="M37" s="40"/>
      <c r="N37" s="67"/>
      <c r="O37" s="150"/>
      <c r="P37" s="150"/>
      <c r="Q37" s="153"/>
    </row>
    <row r="38" spans="2:18" x14ac:dyDescent="0.2">
      <c r="D38" s="41"/>
      <c r="H38" s="87"/>
      <c r="I38" s="70"/>
      <c r="J38" s="70"/>
      <c r="K38" s="88"/>
      <c r="L38" s="13"/>
      <c r="M38" s="71"/>
      <c r="N38" s="71"/>
      <c r="O38" s="43"/>
      <c r="P38" s="72"/>
      <c r="Q38" s="73"/>
      <c r="R38" s="72"/>
    </row>
    <row r="39" spans="2:18" ht="15" x14ac:dyDescent="0.2">
      <c r="B39" s="154" t="s">
        <v>39</v>
      </c>
      <c r="C39" s="154"/>
      <c r="D39" s="155" t="s">
        <v>8</v>
      </c>
      <c r="E39" s="155"/>
      <c r="F39" s="155"/>
      <c r="G39" s="155"/>
      <c r="H39" s="155"/>
      <c r="I39" s="155"/>
      <c r="J39" s="74" t="s">
        <v>40</v>
      </c>
      <c r="K39" s="155" t="s">
        <v>41</v>
      </c>
      <c r="L39" s="155"/>
      <c r="M39" s="156" t="s">
        <v>7</v>
      </c>
      <c r="N39" s="157"/>
      <c r="O39" s="157"/>
      <c r="P39" s="157"/>
      <c r="Q39" s="157"/>
    </row>
    <row r="40" spans="2:18" ht="26.25" customHeight="1" x14ac:dyDescent="0.2">
      <c r="B40" s="142" t="s">
        <v>89</v>
      </c>
      <c r="C40" s="144"/>
      <c r="D40" s="142" t="s">
        <v>145</v>
      </c>
      <c r="E40" s="143"/>
      <c r="F40" s="143"/>
      <c r="G40" s="143"/>
      <c r="H40" s="143"/>
      <c r="I40" s="144"/>
      <c r="J40" s="148" t="s">
        <v>77</v>
      </c>
      <c r="K40" s="44" t="s">
        <v>3</v>
      </c>
      <c r="L40" s="90">
        <v>0.94499999999999995</v>
      </c>
      <c r="M40" s="141" t="s">
        <v>79</v>
      </c>
      <c r="N40" s="141"/>
      <c r="O40" s="141"/>
      <c r="P40" s="141"/>
      <c r="Q40" s="141"/>
    </row>
    <row r="41" spans="2:18" ht="18" customHeight="1" x14ac:dyDescent="0.2">
      <c r="B41" s="145"/>
      <c r="C41" s="147"/>
      <c r="D41" s="145"/>
      <c r="E41" s="146"/>
      <c r="F41" s="146"/>
      <c r="G41" s="146"/>
      <c r="H41" s="146"/>
      <c r="I41" s="147"/>
      <c r="J41" s="148"/>
      <c r="K41" s="44" t="s">
        <v>2</v>
      </c>
      <c r="L41" s="76"/>
      <c r="M41" s="141"/>
      <c r="N41" s="141"/>
      <c r="O41" s="141"/>
      <c r="P41" s="141"/>
      <c r="Q41" s="141"/>
    </row>
    <row r="42" spans="2:18" ht="18" customHeight="1" x14ac:dyDescent="0.2">
      <c r="B42" s="131" t="s">
        <v>90</v>
      </c>
      <c r="C42" s="132"/>
      <c r="D42" s="131" t="s">
        <v>146</v>
      </c>
      <c r="E42" s="135"/>
      <c r="F42" s="135"/>
      <c r="G42" s="135"/>
      <c r="H42" s="135"/>
      <c r="I42" s="132"/>
      <c r="J42" s="148" t="s">
        <v>77</v>
      </c>
      <c r="K42" s="44" t="s">
        <v>3</v>
      </c>
      <c r="L42" s="77">
        <v>1.01</v>
      </c>
      <c r="M42" s="119"/>
      <c r="N42" s="119"/>
      <c r="O42" s="119"/>
      <c r="P42" s="119"/>
      <c r="Q42" s="119"/>
    </row>
    <row r="43" spans="2:18" ht="18" customHeight="1" x14ac:dyDescent="0.2">
      <c r="B43" s="133"/>
      <c r="C43" s="134"/>
      <c r="D43" s="133"/>
      <c r="E43" s="136"/>
      <c r="F43" s="136"/>
      <c r="G43" s="136"/>
      <c r="H43" s="136"/>
      <c r="I43" s="134"/>
      <c r="J43" s="148"/>
      <c r="K43" s="44" t="s">
        <v>2</v>
      </c>
      <c r="L43" s="76"/>
      <c r="M43" s="119"/>
      <c r="N43" s="119"/>
      <c r="O43" s="119"/>
      <c r="P43" s="119"/>
      <c r="Q43" s="119"/>
    </row>
    <row r="44" spans="2:18" ht="18.75" customHeight="1" x14ac:dyDescent="0.2">
      <c r="B44" s="131" t="s">
        <v>91</v>
      </c>
      <c r="C44" s="132"/>
      <c r="D44" s="131" t="s">
        <v>147</v>
      </c>
      <c r="E44" s="135"/>
      <c r="F44" s="135"/>
      <c r="G44" s="135"/>
      <c r="H44" s="135"/>
      <c r="I44" s="132"/>
      <c r="J44" s="148" t="s">
        <v>77</v>
      </c>
      <c r="K44" s="44" t="s">
        <v>3</v>
      </c>
      <c r="L44" s="90">
        <v>0.61499999999999999</v>
      </c>
      <c r="M44" s="130" t="s">
        <v>4</v>
      </c>
      <c r="N44" s="130"/>
      <c r="O44" s="130"/>
      <c r="P44" s="130"/>
      <c r="Q44" s="130"/>
    </row>
    <row r="45" spans="2:18" ht="14.25" customHeight="1" x14ac:dyDescent="0.2">
      <c r="B45" s="133"/>
      <c r="C45" s="134"/>
      <c r="D45" s="133"/>
      <c r="E45" s="136"/>
      <c r="F45" s="136"/>
      <c r="G45" s="136"/>
      <c r="H45" s="136"/>
      <c r="I45" s="134"/>
      <c r="J45" s="148"/>
      <c r="K45" s="44" t="s">
        <v>2</v>
      </c>
      <c r="L45" s="76"/>
      <c r="M45" s="130"/>
      <c r="N45" s="130"/>
      <c r="O45" s="130"/>
      <c r="P45" s="130"/>
      <c r="Q45" s="130"/>
    </row>
    <row r="46" spans="2:18" ht="15" x14ac:dyDescent="0.2">
      <c r="B46" s="131" t="s">
        <v>92</v>
      </c>
      <c r="C46" s="132"/>
      <c r="D46" s="131" t="s">
        <v>148</v>
      </c>
      <c r="E46" s="135"/>
      <c r="F46" s="135"/>
      <c r="G46" s="135"/>
      <c r="H46" s="135"/>
      <c r="I46" s="132"/>
      <c r="J46" s="148" t="s">
        <v>77</v>
      </c>
      <c r="K46" s="44" t="s">
        <v>3</v>
      </c>
      <c r="L46" s="89">
        <v>8.3000000000000004E-2</v>
      </c>
      <c r="M46" s="141"/>
      <c r="N46" s="141"/>
      <c r="O46" s="141"/>
      <c r="P46" s="141"/>
      <c r="Q46" s="141"/>
    </row>
    <row r="47" spans="2:18" ht="15" x14ac:dyDescent="0.2">
      <c r="B47" s="133"/>
      <c r="C47" s="134"/>
      <c r="D47" s="133"/>
      <c r="E47" s="136"/>
      <c r="F47" s="136"/>
      <c r="G47" s="136"/>
      <c r="H47" s="136"/>
      <c r="I47" s="134"/>
      <c r="J47" s="148"/>
      <c r="K47" s="44" t="s">
        <v>2</v>
      </c>
      <c r="L47" s="76"/>
      <c r="M47" s="141"/>
      <c r="N47" s="141"/>
      <c r="O47" s="141"/>
      <c r="P47" s="141"/>
      <c r="Q47" s="141"/>
    </row>
    <row r="48" spans="2:18" ht="15" customHeight="1" x14ac:dyDescent="0.2">
      <c r="B48" s="142" t="s">
        <v>1</v>
      </c>
      <c r="C48" s="143"/>
      <c r="D48" s="143"/>
      <c r="E48" s="143"/>
      <c r="F48" s="143"/>
      <c r="G48" s="143"/>
      <c r="H48" s="143"/>
      <c r="I48" s="143"/>
      <c r="J48" s="143"/>
      <c r="K48" s="143"/>
      <c r="L48" s="144"/>
      <c r="M48" s="130"/>
      <c r="N48" s="130"/>
      <c r="O48" s="130"/>
      <c r="P48" s="130"/>
      <c r="Q48" s="130"/>
    </row>
    <row r="49" spans="2:53" ht="29.25" customHeight="1" x14ac:dyDescent="0.2">
      <c r="B49" s="145"/>
      <c r="C49" s="146"/>
      <c r="D49" s="146"/>
      <c r="E49" s="146"/>
      <c r="F49" s="146"/>
      <c r="G49" s="146"/>
      <c r="H49" s="146"/>
      <c r="I49" s="146"/>
      <c r="J49" s="146"/>
      <c r="K49" s="146"/>
      <c r="L49" s="147"/>
      <c r="M49" s="130"/>
      <c r="N49" s="130"/>
      <c r="O49" s="130"/>
      <c r="P49" s="130"/>
      <c r="Q49" s="130"/>
    </row>
    <row r="50" spans="2:53" x14ac:dyDescent="0.2">
      <c r="M50" s="78"/>
      <c r="N50" s="78"/>
    </row>
    <row r="51" spans="2:53" x14ac:dyDescent="0.2"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  <c r="AC51" s="79"/>
      <c r="AD51" s="79"/>
      <c r="AE51" s="79"/>
      <c r="AF51" s="79"/>
      <c r="AG51" s="79"/>
      <c r="AH51" s="79"/>
      <c r="AI51" s="79"/>
      <c r="AJ51" s="79"/>
      <c r="AK51" s="79"/>
      <c r="AL51" s="79"/>
      <c r="AM51" s="79"/>
      <c r="AN51" s="79"/>
      <c r="AO51" s="79"/>
      <c r="AP51" s="79"/>
      <c r="AQ51" s="79"/>
      <c r="AR51" s="79"/>
      <c r="AS51" s="79"/>
      <c r="AT51" s="79"/>
      <c r="AU51" s="79"/>
      <c r="AV51" s="79"/>
      <c r="AW51" s="79"/>
      <c r="AX51" s="79"/>
      <c r="AY51" s="79"/>
      <c r="AZ51" s="79"/>
      <c r="BA51" s="79"/>
    </row>
    <row r="52" spans="2:53" x14ac:dyDescent="0.2"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79"/>
      <c r="AC52" s="79"/>
      <c r="AD52" s="79"/>
      <c r="AE52" s="79"/>
      <c r="AF52" s="79"/>
      <c r="AG52" s="79"/>
      <c r="AH52" s="79"/>
      <c r="AI52" s="79"/>
      <c r="AJ52" s="79"/>
      <c r="AK52" s="79"/>
      <c r="AL52" s="79"/>
      <c r="AM52" s="79"/>
      <c r="AN52" s="79"/>
      <c r="AO52" s="79"/>
      <c r="AP52" s="79"/>
      <c r="AQ52" s="79"/>
      <c r="AR52" s="79"/>
      <c r="AS52" s="79"/>
      <c r="AT52" s="79"/>
      <c r="AU52" s="79"/>
      <c r="AV52" s="79"/>
      <c r="AW52" s="79"/>
      <c r="AX52" s="79"/>
      <c r="AY52" s="79"/>
      <c r="AZ52" s="79"/>
      <c r="BA52" s="79"/>
    </row>
    <row r="53" spans="2:53" x14ac:dyDescent="0.2"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79"/>
      <c r="AC53" s="79"/>
      <c r="AD53" s="79"/>
      <c r="AE53" s="79"/>
      <c r="AF53" s="79"/>
      <c r="AG53" s="79"/>
      <c r="AH53" s="79"/>
      <c r="AI53" s="79"/>
      <c r="AJ53" s="79"/>
      <c r="AK53" s="79"/>
      <c r="AL53" s="79"/>
      <c r="AM53" s="79"/>
      <c r="AN53" s="79"/>
      <c r="AO53" s="79"/>
      <c r="AP53" s="79"/>
      <c r="AQ53" s="79"/>
      <c r="AR53" s="79"/>
      <c r="AS53" s="79"/>
      <c r="AT53" s="79"/>
      <c r="AU53" s="79"/>
      <c r="AV53" s="79"/>
      <c r="AW53" s="79"/>
      <c r="AX53" s="79"/>
      <c r="AY53" s="79"/>
      <c r="AZ53" s="79"/>
      <c r="BA53" s="79"/>
    </row>
    <row r="54" spans="2:53" x14ac:dyDescent="0.2"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79"/>
      <c r="AC54" s="79"/>
      <c r="AD54" s="79"/>
      <c r="AE54" s="79"/>
      <c r="AF54" s="79"/>
      <c r="AG54" s="79"/>
      <c r="AH54" s="79"/>
      <c r="AI54" s="79"/>
      <c r="AJ54" s="79"/>
      <c r="AK54" s="79"/>
      <c r="AL54" s="79"/>
      <c r="AM54" s="79"/>
      <c r="AN54" s="79"/>
      <c r="AO54" s="79"/>
      <c r="AP54" s="79"/>
      <c r="AQ54" s="79"/>
      <c r="AR54" s="79"/>
      <c r="AS54" s="79"/>
      <c r="AT54" s="79"/>
      <c r="AU54" s="79"/>
      <c r="AV54" s="79"/>
      <c r="AW54" s="79"/>
      <c r="AX54" s="79"/>
      <c r="AY54" s="79"/>
      <c r="AZ54" s="79"/>
      <c r="BA54" s="79"/>
    </row>
    <row r="55" spans="2:53" x14ac:dyDescent="0.2">
      <c r="R55" s="79"/>
      <c r="S55" s="79"/>
      <c r="T55" s="79"/>
      <c r="U55" s="79"/>
      <c r="V55" s="79"/>
      <c r="W55" s="79"/>
      <c r="X55" s="79"/>
      <c r="Y55" s="79"/>
      <c r="Z55" s="79"/>
      <c r="AA55" s="79"/>
      <c r="AB55" s="79"/>
      <c r="AC55" s="79"/>
      <c r="AD55" s="79"/>
      <c r="AE55" s="79"/>
      <c r="AF55" s="79"/>
      <c r="AG55" s="79"/>
      <c r="AH55" s="79"/>
      <c r="AI55" s="79"/>
      <c r="AJ55" s="79"/>
      <c r="AK55" s="79"/>
      <c r="AL55" s="79"/>
      <c r="AM55" s="79"/>
      <c r="AN55" s="79"/>
      <c r="AO55" s="79"/>
      <c r="AP55" s="79"/>
      <c r="AQ55" s="79"/>
      <c r="AR55" s="79"/>
      <c r="AS55" s="79"/>
      <c r="AT55" s="79"/>
      <c r="AU55" s="79"/>
      <c r="AV55" s="79"/>
      <c r="AW55" s="79"/>
      <c r="AX55" s="79"/>
      <c r="AY55" s="79"/>
      <c r="AZ55" s="79"/>
      <c r="BA55" s="79"/>
    </row>
    <row r="56" spans="2:53" x14ac:dyDescent="0.2">
      <c r="R56" s="79"/>
      <c r="S56" s="79"/>
      <c r="T56" s="79"/>
      <c r="U56" s="79"/>
      <c r="V56" s="79"/>
      <c r="W56" s="79"/>
      <c r="X56" s="79"/>
      <c r="Y56" s="79"/>
      <c r="Z56" s="79"/>
      <c r="AA56" s="79"/>
      <c r="AB56" s="79"/>
      <c r="AC56" s="79"/>
      <c r="AD56" s="79"/>
      <c r="AE56" s="79"/>
      <c r="AF56" s="79"/>
      <c r="AG56" s="79"/>
      <c r="AH56" s="79"/>
      <c r="AI56" s="79"/>
      <c r="AJ56" s="79"/>
      <c r="AK56" s="79"/>
      <c r="AL56" s="79"/>
      <c r="AM56" s="79"/>
      <c r="AN56" s="79"/>
      <c r="AO56" s="79"/>
      <c r="AP56" s="79"/>
      <c r="AQ56" s="79"/>
      <c r="AR56" s="79"/>
      <c r="AS56" s="79"/>
      <c r="AT56" s="79"/>
      <c r="AU56" s="79"/>
      <c r="AV56" s="79"/>
      <c r="AW56" s="79"/>
      <c r="AX56" s="79"/>
      <c r="AY56" s="79"/>
      <c r="AZ56" s="79"/>
      <c r="BA56" s="79"/>
    </row>
    <row r="57" spans="2:53" x14ac:dyDescent="0.2">
      <c r="R57" s="79"/>
      <c r="S57" s="79"/>
      <c r="T57" s="79"/>
      <c r="U57" s="79"/>
      <c r="V57" s="79"/>
      <c r="W57" s="79"/>
      <c r="X57" s="79"/>
      <c r="Y57" s="79"/>
      <c r="Z57" s="79"/>
      <c r="AA57" s="79"/>
      <c r="AB57" s="79"/>
      <c r="AC57" s="79"/>
      <c r="AD57" s="79"/>
      <c r="AE57" s="79"/>
      <c r="AF57" s="79"/>
      <c r="AG57" s="79"/>
      <c r="AH57" s="79"/>
      <c r="AI57" s="79"/>
      <c r="AJ57" s="79"/>
      <c r="AK57" s="79"/>
      <c r="AL57" s="79"/>
      <c r="AM57" s="79"/>
      <c r="AN57" s="79"/>
      <c r="AO57" s="79"/>
      <c r="AP57" s="79"/>
      <c r="AQ57" s="79"/>
      <c r="AR57" s="79"/>
      <c r="AS57" s="79"/>
      <c r="AT57" s="79"/>
      <c r="AU57" s="79"/>
      <c r="AV57" s="79"/>
      <c r="AW57" s="79"/>
      <c r="AX57" s="79"/>
      <c r="AY57" s="79"/>
      <c r="AZ57" s="79"/>
      <c r="BA57" s="79"/>
    </row>
    <row r="58" spans="2:53" x14ac:dyDescent="0.2">
      <c r="R58" s="79"/>
      <c r="S58" s="79"/>
      <c r="T58" s="79"/>
      <c r="U58" s="79"/>
      <c r="V58" s="79"/>
      <c r="W58" s="79"/>
      <c r="X58" s="79"/>
      <c r="Y58" s="79"/>
      <c r="Z58" s="79"/>
      <c r="AA58" s="79"/>
      <c r="AB58" s="79"/>
      <c r="AC58" s="79"/>
      <c r="AD58" s="79"/>
      <c r="AE58" s="79"/>
      <c r="AF58" s="79"/>
      <c r="AG58" s="79"/>
      <c r="AH58" s="79"/>
      <c r="AI58" s="79"/>
      <c r="AJ58" s="79"/>
      <c r="AK58" s="79"/>
      <c r="AL58" s="79"/>
      <c r="AM58" s="79"/>
      <c r="AN58" s="79"/>
      <c r="AO58" s="79"/>
      <c r="AP58" s="79"/>
      <c r="AQ58" s="79"/>
      <c r="AR58" s="79"/>
      <c r="AS58" s="79"/>
      <c r="AT58" s="79"/>
      <c r="AU58" s="79"/>
      <c r="AV58" s="79"/>
      <c r="AW58" s="79"/>
      <c r="AX58" s="79"/>
      <c r="AY58" s="79"/>
      <c r="AZ58" s="79"/>
      <c r="BA58" s="79"/>
    </row>
    <row r="59" spans="2:53" x14ac:dyDescent="0.2">
      <c r="R59" s="79"/>
      <c r="S59" s="79"/>
      <c r="T59" s="79"/>
      <c r="U59" s="79"/>
      <c r="V59" s="79"/>
      <c r="W59" s="79"/>
      <c r="X59" s="79"/>
      <c r="Y59" s="79"/>
      <c r="Z59" s="79"/>
      <c r="AA59" s="79"/>
      <c r="AB59" s="79"/>
      <c r="AC59" s="79"/>
      <c r="AD59" s="79"/>
      <c r="AE59" s="79"/>
      <c r="AF59" s="79"/>
      <c r="AG59" s="79"/>
      <c r="AH59" s="79"/>
      <c r="AI59" s="79"/>
      <c r="AJ59" s="79"/>
      <c r="AK59" s="79"/>
      <c r="AL59" s="79"/>
      <c r="AM59" s="79"/>
      <c r="AN59" s="79"/>
      <c r="AO59" s="79"/>
      <c r="AP59" s="79"/>
      <c r="AQ59" s="79"/>
      <c r="AR59" s="79"/>
      <c r="AS59" s="79"/>
      <c r="AT59" s="79"/>
      <c r="AU59" s="79"/>
      <c r="AV59" s="79"/>
      <c r="AW59" s="79"/>
      <c r="AX59" s="79"/>
      <c r="AY59" s="79"/>
      <c r="AZ59" s="79"/>
      <c r="BA59" s="79"/>
    </row>
    <row r="60" spans="2:53" x14ac:dyDescent="0.2">
      <c r="R60" s="79"/>
      <c r="S60" s="79"/>
      <c r="T60" s="79"/>
      <c r="U60" s="79"/>
      <c r="V60" s="79"/>
      <c r="W60" s="79"/>
      <c r="X60" s="79"/>
      <c r="Y60" s="79"/>
      <c r="Z60" s="79"/>
      <c r="AA60" s="79"/>
      <c r="AB60" s="79"/>
      <c r="AC60" s="79"/>
      <c r="AD60" s="79"/>
      <c r="AE60" s="79"/>
      <c r="AF60" s="79"/>
      <c r="AG60" s="79"/>
      <c r="AH60" s="79"/>
      <c r="AI60" s="79"/>
      <c r="AJ60" s="79"/>
      <c r="AK60" s="79"/>
      <c r="AL60" s="79"/>
      <c r="AM60" s="79"/>
      <c r="AN60" s="79"/>
      <c r="AO60" s="79"/>
      <c r="AP60" s="79"/>
      <c r="AQ60" s="79"/>
      <c r="AR60" s="79"/>
      <c r="AS60" s="79"/>
      <c r="AT60" s="79"/>
      <c r="AU60" s="79"/>
      <c r="AV60" s="79"/>
      <c r="AW60" s="79"/>
      <c r="AX60" s="79"/>
      <c r="AY60" s="79"/>
      <c r="AZ60" s="79"/>
      <c r="BA60" s="79"/>
    </row>
  </sheetData>
  <mergeCells count="127">
    <mergeCell ref="B42:C43"/>
    <mergeCell ref="D42:I43"/>
    <mergeCell ref="J42:J43"/>
    <mergeCell ref="B2:C5"/>
    <mergeCell ref="D2:K3"/>
    <mergeCell ref="L2:O2"/>
    <mergeCell ref="P2:Q5"/>
    <mergeCell ref="L3:O3"/>
    <mergeCell ref="D4:K5"/>
    <mergeCell ref="L4:O4"/>
    <mergeCell ref="L5:O5"/>
    <mergeCell ref="B20:B21"/>
    <mergeCell ref="C20:C21"/>
    <mergeCell ref="E20:E21"/>
    <mergeCell ref="O20:O21"/>
    <mergeCell ref="P20:P21"/>
    <mergeCell ref="Q20:Q21"/>
    <mergeCell ref="B15:B17"/>
    <mergeCell ref="C15:C17"/>
    <mergeCell ref="N14:P14"/>
    <mergeCell ref="Q32:Q33"/>
    <mergeCell ref="B34:B35"/>
    <mergeCell ref="E34:E35"/>
    <mergeCell ref="O34:O35"/>
    <mergeCell ref="T9:X9"/>
    <mergeCell ref="B10:C10"/>
    <mergeCell ref="D10:I10"/>
    <mergeCell ref="N10:P10"/>
    <mergeCell ref="B11:C11"/>
    <mergeCell ref="D11:I11"/>
    <mergeCell ref="N11:P11"/>
    <mergeCell ref="U11:W11"/>
    <mergeCell ref="C6:Q6"/>
    <mergeCell ref="D7:Q7"/>
    <mergeCell ref="D8:Q8"/>
    <mergeCell ref="B9:C9"/>
    <mergeCell ref="D9:I9"/>
    <mergeCell ref="J9:L14"/>
    <mergeCell ref="M9:Q9"/>
    <mergeCell ref="B12:C12"/>
    <mergeCell ref="D12:I12"/>
    <mergeCell ref="N12:P12"/>
    <mergeCell ref="U12:W12"/>
    <mergeCell ref="B13:C13"/>
    <mergeCell ref="D13:I13"/>
    <mergeCell ref="N13:P13"/>
    <mergeCell ref="U13:W13"/>
    <mergeCell ref="D14:I14"/>
    <mergeCell ref="U14:V14"/>
    <mergeCell ref="H15:H17"/>
    <mergeCell ref="I15:L16"/>
    <mergeCell ref="M15:N16"/>
    <mergeCell ref="O15:Q15"/>
    <mergeCell ref="U15:V15"/>
    <mergeCell ref="O16:O17"/>
    <mergeCell ref="P16:P17"/>
    <mergeCell ref="Q16:Q17"/>
    <mergeCell ref="U16:V16"/>
    <mergeCell ref="U17:V17"/>
    <mergeCell ref="U18:V18"/>
    <mergeCell ref="B18:B19"/>
    <mergeCell ref="C18:C19"/>
    <mergeCell ref="E18:E19"/>
    <mergeCell ref="O18:O19"/>
    <mergeCell ref="P18:P19"/>
    <mergeCell ref="Q18:Q19"/>
    <mergeCell ref="D15:D17"/>
    <mergeCell ref="E15:E17"/>
    <mergeCell ref="F15:F17"/>
    <mergeCell ref="G15:G17"/>
    <mergeCell ref="B22:B33"/>
    <mergeCell ref="C22:C23"/>
    <mergeCell ref="E22:E23"/>
    <mergeCell ref="O22:O23"/>
    <mergeCell ref="P22:P23"/>
    <mergeCell ref="Q22:Q23"/>
    <mergeCell ref="C32:C33"/>
    <mergeCell ref="E32:E33"/>
    <mergeCell ref="O32:O33"/>
    <mergeCell ref="P32:P33"/>
    <mergeCell ref="C24:C25"/>
    <mergeCell ref="E24:E25"/>
    <mergeCell ref="O24:O25"/>
    <mergeCell ref="P24:P25"/>
    <mergeCell ref="Q24:Q25"/>
    <mergeCell ref="C26:C27"/>
    <mergeCell ref="E26:E27"/>
    <mergeCell ref="O26:O27"/>
    <mergeCell ref="P26:P27"/>
    <mergeCell ref="Q26:Q27"/>
    <mergeCell ref="C28:C29"/>
    <mergeCell ref="E28:E29"/>
    <mergeCell ref="O28:O29"/>
    <mergeCell ref="P28:P29"/>
    <mergeCell ref="B39:C39"/>
    <mergeCell ref="D39:I39"/>
    <mergeCell ref="K39:L39"/>
    <mergeCell ref="M39:Q39"/>
    <mergeCell ref="B40:C41"/>
    <mergeCell ref="D40:I41"/>
    <mergeCell ref="J40:J41"/>
    <mergeCell ref="M40:Q41"/>
    <mergeCell ref="B36:B37"/>
    <mergeCell ref="C36:C37"/>
    <mergeCell ref="E36:E37"/>
    <mergeCell ref="O36:O37"/>
    <mergeCell ref="P36:P37"/>
    <mergeCell ref="Q36:Q37"/>
    <mergeCell ref="B48:L49"/>
    <mergeCell ref="M48:Q49"/>
    <mergeCell ref="B44:C45"/>
    <mergeCell ref="D44:I45"/>
    <mergeCell ref="J44:J45"/>
    <mergeCell ref="M44:Q45"/>
    <mergeCell ref="B46:C47"/>
    <mergeCell ref="D46:I47"/>
    <mergeCell ref="J46:J47"/>
    <mergeCell ref="M46:Q47"/>
    <mergeCell ref="Q28:Q29"/>
    <mergeCell ref="C30:C31"/>
    <mergeCell ref="E30:E31"/>
    <mergeCell ref="O30:O31"/>
    <mergeCell ref="P30:P31"/>
    <mergeCell ref="Q30:Q31"/>
    <mergeCell ref="C34:C35"/>
    <mergeCell ref="P34:P35"/>
    <mergeCell ref="Q34:Q35"/>
  </mergeCells>
  <pageMargins left="0.62992125984251968" right="0.19685039370078741" top="0.23622047244094491" bottom="0.19685039370078741" header="0.15748031496062992" footer="0"/>
  <pageSetup paperSize="9" scale="50"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25 - Calidad</vt:lpstr>
      <vt:lpstr>49 - Cobertura</vt:lpstr>
      <vt:lpstr>50 - Superior</vt:lpstr>
      <vt:lpstr>106- Infra</vt:lpstr>
      <vt:lpstr>109 - PAE</vt:lpstr>
      <vt:lpstr>103 Admon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</dc:creator>
  <cp:lastModifiedBy>equipo 60</cp:lastModifiedBy>
  <dcterms:created xsi:type="dcterms:W3CDTF">2017-08-24T15:03:39Z</dcterms:created>
  <dcterms:modified xsi:type="dcterms:W3CDTF">2025-01-29T21:33:55Z</dcterms:modified>
</cp:coreProperties>
</file>