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DESPACHO ADMTVO\18. GESTIÓN HUMANA\"/>
    </mc:Choice>
  </mc:AlternateContent>
  <xr:revisionPtr revIDLastSave="0" documentId="13_ncr:1_{491AEDBE-659A-4823-A78C-C7FE088E9439}" xr6:coauthVersionLast="47" xr6:coauthVersionMax="47" xr10:uidLastSave="{00000000-0000-0000-0000-000000000000}"/>
  <bookViews>
    <workbookView xWindow="-108" yWindow="-108" windowWidth="23256" windowHeight="12456" firstSheet="27" activeTab="29"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CORRUPCION" sheetId="13" r:id="rId13"/>
    <sheet name="Hoja4" sheetId="14" state="hidden" r:id="rId14"/>
    <sheet name="Hoja5" sheetId="15" state="hidden" r:id="rId15"/>
    <sheet name="Hoja6" sheetId="16" state="hidden" r:id="rId16"/>
    <sheet name="Hoja7" sheetId="17" state="hidden" r:id="rId17"/>
    <sheet name="Hoja8" sheetId="18" state="hidden" r:id="rId18"/>
    <sheet name="Hoja9" sheetId="19" state="hidden" r:id="rId19"/>
    <sheet name="Hoja10" sheetId="20" state="hidden" r:id="rId20"/>
    <sheet name="Hoja11" sheetId="21" state="hidden" r:id="rId21"/>
    <sheet name="Hoja12" sheetId="22" state="hidden" r:id="rId22"/>
    <sheet name="VALORACION RIESGOS INHERENTES" sheetId="23" r:id="rId23"/>
    <sheet name="Hoja3" sheetId="24" state="hidden" r:id="rId24"/>
    <sheet name="NOOO" sheetId="25" state="hidden" r:id="rId25"/>
    <sheet name="Hoja2" sheetId="26" state="hidden" r:id="rId26"/>
    <sheet name="CONTROLES Y EVALUACIÓN" sheetId="27" r:id="rId27"/>
    <sheet name="EVALUACIÓN SOLIDEZ CONTROLES" sheetId="28" r:id="rId28"/>
    <sheet name="VALORACIÓN RIESGOS RESIDUAL" sheetId="29" r:id="rId29"/>
    <sheet name="MAPA CORRUPCIÓN" sheetId="30" r:id="rId30"/>
    <sheet name="Hoja13" sheetId="31" r:id="rId31"/>
    <sheet name="NOO" sheetId="32" state="hidden" r:id="rId32"/>
    <sheet name="NO" sheetId="33" state="hidden" r:id="rId3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5" l="1"/>
  <c r="A6" i="5"/>
  <c r="G46" i="30"/>
  <c r="F46" i="30"/>
  <c r="E46" i="30"/>
  <c r="C46" i="30"/>
  <c r="G42" i="30"/>
  <c r="F42" i="30"/>
  <c r="E42" i="30"/>
  <c r="C42" i="30"/>
  <c r="F38" i="30"/>
  <c r="E38" i="30"/>
  <c r="C38" i="30"/>
  <c r="F34" i="30"/>
  <c r="E34" i="30"/>
  <c r="C34" i="30"/>
  <c r="F30" i="30"/>
  <c r="E30" i="30"/>
  <c r="C30" i="30"/>
  <c r="F26" i="30"/>
  <c r="E26" i="30"/>
  <c r="C26" i="30"/>
  <c r="F22" i="30"/>
  <c r="E22" i="30"/>
  <c r="C22" i="30"/>
  <c r="F18" i="30"/>
  <c r="E18" i="30"/>
  <c r="C18" i="30"/>
  <c r="F14" i="30"/>
  <c r="E14" i="30"/>
  <c r="C14" i="30"/>
  <c r="F10" i="30"/>
  <c r="E10" i="30"/>
  <c r="C10" i="30"/>
  <c r="A10" i="30"/>
  <c r="B1" i="30"/>
  <c r="J214" i="29"/>
  <c r="J212" i="29"/>
  <c r="J210" i="29"/>
  <c r="J208" i="29"/>
  <c r="K201" i="29"/>
  <c r="J193" i="29"/>
  <c r="J191" i="29"/>
  <c r="J189" i="29"/>
  <c r="J187" i="29"/>
  <c r="K180" i="29" s="1"/>
  <c r="J171" i="29"/>
  <c r="J169" i="29"/>
  <c r="J167" i="29"/>
  <c r="J165" i="29"/>
  <c r="K158" i="29"/>
  <c r="G38" i="30" s="1"/>
  <c r="J150" i="29"/>
  <c r="J148" i="29"/>
  <c r="J146" i="29"/>
  <c r="J144" i="29"/>
  <c r="K137" i="29"/>
  <c r="G34" i="30" s="1"/>
  <c r="J129" i="29"/>
  <c r="J127" i="29"/>
  <c r="J125" i="29"/>
  <c r="J123" i="29"/>
  <c r="K116" i="29" s="1"/>
  <c r="G30" i="30" s="1"/>
  <c r="J108" i="29"/>
  <c r="J106" i="29"/>
  <c r="J104" i="29"/>
  <c r="J102" i="29"/>
  <c r="K95" i="29"/>
  <c r="G26" i="30" s="1"/>
  <c r="J87" i="29"/>
  <c r="J85" i="29"/>
  <c r="J83" i="29"/>
  <c r="J81" i="29"/>
  <c r="K74" i="29"/>
  <c r="G22" i="30" s="1"/>
  <c r="J66" i="29"/>
  <c r="J64" i="29"/>
  <c r="J62" i="29"/>
  <c r="J60" i="29"/>
  <c r="K53" i="29" s="1"/>
  <c r="G18" i="30" s="1"/>
  <c r="J45" i="29"/>
  <c r="J43" i="29"/>
  <c r="J41" i="29"/>
  <c r="J39" i="29"/>
  <c r="K32" i="29" s="1"/>
  <c r="G14" i="30" s="1"/>
  <c r="J24" i="29"/>
  <c r="J22" i="29"/>
  <c r="J20" i="29"/>
  <c r="K11" i="29" s="1"/>
  <c r="G10" i="30" s="1"/>
  <c r="J18" i="29"/>
  <c r="A9" i="29"/>
  <c r="A8" i="29"/>
  <c r="C1" i="29"/>
  <c r="E49" i="28"/>
  <c r="C49" i="28"/>
  <c r="E48" i="28"/>
  <c r="C48" i="28"/>
  <c r="E47" i="28"/>
  <c r="C47" i="28"/>
  <c r="E45" i="28"/>
  <c r="C45" i="28"/>
  <c r="E44" i="28"/>
  <c r="C44" i="28"/>
  <c r="E43" i="28"/>
  <c r="C43" i="28"/>
  <c r="E41" i="28"/>
  <c r="C41" i="28"/>
  <c r="E40" i="28"/>
  <c r="C40" i="28"/>
  <c r="E39" i="28"/>
  <c r="C39" i="28"/>
  <c r="E37" i="28"/>
  <c r="C37" i="28"/>
  <c r="E36" i="28"/>
  <c r="C36" i="28"/>
  <c r="E35" i="28"/>
  <c r="C35" i="28"/>
  <c r="A35" i="28"/>
  <c r="E33" i="28"/>
  <c r="C33" i="28"/>
  <c r="B33" i="28"/>
  <c r="E32" i="28"/>
  <c r="C32" i="28"/>
  <c r="B32" i="28"/>
  <c r="E31" i="28"/>
  <c r="C31" i="28"/>
  <c r="B31" i="28"/>
  <c r="E29" i="28"/>
  <c r="C29" i="28"/>
  <c r="E28" i="28"/>
  <c r="C28" i="28"/>
  <c r="E27" i="28"/>
  <c r="C27" i="28"/>
  <c r="E25" i="28"/>
  <c r="C25" i="28"/>
  <c r="B25" i="28"/>
  <c r="E24" i="28"/>
  <c r="C24" i="28"/>
  <c r="E23" i="28"/>
  <c r="C23" i="28"/>
  <c r="E21" i="28"/>
  <c r="C19" i="28"/>
  <c r="B19" i="28"/>
  <c r="E17" i="28"/>
  <c r="C17" i="28"/>
  <c r="E16" i="28"/>
  <c r="C16" i="28"/>
  <c r="E15" i="28"/>
  <c r="C15" i="28"/>
  <c r="E13" i="28"/>
  <c r="D13" i="28"/>
  <c r="F13" i="28" s="1"/>
  <c r="G13" i="28" s="1"/>
  <c r="C13" i="28"/>
  <c r="F12" i="28"/>
  <c r="G12" i="28" s="1"/>
  <c r="E12" i="28"/>
  <c r="D12" i="28"/>
  <c r="C12" i="28"/>
  <c r="B12" i="28"/>
  <c r="E11" i="28"/>
  <c r="F11" i="28" s="1"/>
  <c r="G11" i="28" s="1"/>
  <c r="D11" i="28"/>
  <c r="C11" i="28"/>
  <c r="A7" i="28"/>
  <c r="A6" i="28"/>
  <c r="B1" i="28"/>
  <c r="G336" i="27"/>
  <c r="G335" i="27"/>
  <c r="G334" i="27"/>
  <c r="G333" i="27"/>
  <c r="G332" i="27"/>
  <c r="G331" i="27"/>
  <c r="G330" i="27"/>
  <c r="G337" i="27" s="1"/>
  <c r="H330" i="27" s="1"/>
  <c r="A330" i="27"/>
  <c r="G325" i="27"/>
  <c r="G324" i="27"/>
  <c r="G326" i="27" s="1"/>
  <c r="H319" i="27" s="1"/>
  <c r="G323" i="27"/>
  <c r="G322" i="27"/>
  <c r="G321" i="27"/>
  <c r="G320" i="27"/>
  <c r="G319" i="27"/>
  <c r="B319" i="27"/>
  <c r="A319" i="27"/>
  <c r="G314" i="27"/>
  <c r="G313" i="27"/>
  <c r="G312" i="27"/>
  <c r="G311" i="27"/>
  <c r="G310" i="27"/>
  <c r="G309" i="27"/>
  <c r="G308" i="27"/>
  <c r="G315" i="27" s="1"/>
  <c r="H308" i="27" s="1"/>
  <c r="B308" i="27"/>
  <c r="G304" i="27"/>
  <c r="H297" i="27" s="1"/>
  <c r="G303" i="27"/>
  <c r="G302" i="27"/>
  <c r="G301" i="27"/>
  <c r="G300" i="27"/>
  <c r="G299" i="27"/>
  <c r="G298" i="27"/>
  <c r="G297" i="27"/>
  <c r="A297" i="27"/>
  <c r="G292" i="27"/>
  <c r="G291" i="27"/>
  <c r="G290" i="27"/>
  <c r="G289" i="27"/>
  <c r="G288" i="27"/>
  <c r="G287" i="27"/>
  <c r="G293" i="27" s="1"/>
  <c r="H286" i="27" s="1"/>
  <c r="G286" i="27"/>
  <c r="B286" i="27"/>
  <c r="G281" i="27"/>
  <c r="G280" i="27"/>
  <c r="G279" i="27"/>
  <c r="G278" i="27"/>
  <c r="G277" i="27"/>
  <c r="G276" i="27"/>
  <c r="G275" i="27"/>
  <c r="G282" i="27" s="1"/>
  <c r="H275" i="27" s="1"/>
  <c r="G270" i="27"/>
  <c r="G269" i="27"/>
  <c r="G268" i="27"/>
  <c r="G267" i="27"/>
  <c r="G266" i="27"/>
  <c r="G265" i="27"/>
  <c r="G264" i="27"/>
  <c r="G271" i="27" s="1"/>
  <c r="H264" i="27" s="1"/>
  <c r="G259" i="27"/>
  <c r="G258" i="27"/>
  <c r="G257" i="27"/>
  <c r="G256" i="27"/>
  <c r="G255" i="27"/>
  <c r="G254" i="27"/>
  <c r="G260" i="27" s="1"/>
  <c r="H253" i="27" s="1"/>
  <c r="G253" i="27"/>
  <c r="A253" i="27"/>
  <c r="G248" i="27"/>
  <c r="G247" i="27"/>
  <c r="G246" i="27"/>
  <c r="G245" i="27"/>
  <c r="G244" i="27"/>
  <c r="G249" i="27" s="1"/>
  <c r="H242" i="27" s="1"/>
  <c r="G243" i="27"/>
  <c r="G242" i="27"/>
  <c r="A242" i="27"/>
  <c r="G237" i="27"/>
  <c r="G236" i="27"/>
  <c r="G235" i="27"/>
  <c r="G234" i="27"/>
  <c r="G233" i="27"/>
  <c r="G232" i="27"/>
  <c r="G231" i="27"/>
  <c r="G238" i="27" s="1"/>
  <c r="H231" i="27" s="1"/>
  <c r="B231" i="27"/>
  <c r="G226" i="27"/>
  <c r="G225" i="27"/>
  <c r="G224" i="27"/>
  <c r="G223" i="27"/>
  <c r="G222" i="27"/>
  <c r="G221" i="27"/>
  <c r="G220" i="27"/>
  <c r="G227" i="27" s="1"/>
  <c r="H220" i="27" s="1"/>
  <c r="G215" i="27"/>
  <c r="G214" i="27"/>
  <c r="G213" i="27"/>
  <c r="G212" i="27"/>
  <c r="G216" i="27" s="1"/>
  <c r="H209" i="27" s="1"/>
  <c r="G211" i="27"/>
  <c r="G210" i="27"/>
  <c r="G209" i="27"/>
  <c r="A209" i="27"/>
  <c r="G204" i="27"/>
  <c r="G203" i="27"/>
  <c r="G202" i="27"/>
  <c r="G205" i="27" s="1"/>
  <c r="H198" i="27" s="1"/>
  <c r="G201" i="27"/>
  <c r="G200" i="27"/>
  <c r="G199" i="27"/>
  <c r="G198" i="27"/>
  <c r="A198" i="27"/>
  <c r="G193" i="27"/>
  <c r="G192" i="27"/>
  <c r="G194" i="27" s="1"/>
  <c r="H187" i="27" s="1"/>
  <c r="G191" i="27"/>
  <c r="G190" i="27"/>
  <c r="G189" i="27"/>
  <c r="G188" i="27"/>
  <c r="G187" i="27"/>
  <c r="B187" i="27"/>
  <c r="A187" i="27"/>
  <c r="G182" i="27"/>
  <c r="G181" i="27"/>
  <c r="G180" i="27"/>
  <c r="G179" i="27"/>
  <c r="G178" i="27"/>
  <c r="G177" i="27"/>
  <c r="G176" i="27"/>
  <c r="G183" i="27" s="1"/>
  <c r="H176" i="27" s="1"/>
  <c r="B176" i="27"/>
  <c r="G172" i="27"/>
  <c r="H165" i="27" s="1"/>
  <c r="G171" i="27"/>
  <c r="G170" i="27"/>
  <c r="G169" i="27"/>
  <c r="G168" i="27"/>
  <c r="G167" i="27"/>
  <c r="G166" i="27"/>
  <c r="G165" i="27"/>
  <c r="A165" i="27"/>
  <c r="G160" i="27"/>
  <c r="G159" i="27"/>
  <c r="G158" i="27"/>
  <c r="G157" i="27"/>
  <c r="G156" i="27"/>
  <c r="G155" i="27"/>
  <c r="G161" i="27" s="1"/>
  <c r="H154" i="27" s="1"/>
  <c r="G154" i="27"/>
  <c r="B154" i="27"/>
  <c r="G149" i="27"/>
  <c r="G148" i="27"/>
  <c r="G147" i="27"/>
  <c r="G146" i="27"/>
  <c r="G145" i="27"/>
  <c r="G144" i="27"/>
  <c r="G143" i="27"/>
  <c r="G150" i="27" s="1"/>
  <c r="H143" i="27" s="1"/>
  <c r="G138" i="27"/>
  <c r="G137" i="27"/>
  <c r="G136" i="27"/>
  <c r="G135" i="27"/>
  <c r="G134" i="27"/>
  <c r="G133" i="27"/>
  <c r="G132" i="27"/>
  <c r="G139" i="27" s="1"/>
  <c r="H132" i="27" s="1"/>
  <c r="G127" i="27"/>
  <c r="G126" i="27"/>
  <c r="G125" i="27"/>
  <c r="G124" i="27"/>
  <c r="G123" i="27"/>
  <c r="G122" i="27"/>
  <c r="G128" i="27" s="1"/>
  <c r="H121" i="27" s="1"/>
  <c r="G121" i="27"/>
  <c r="G116" i="27"/>
  <c r="G115" i="27"/>
  <c r="G114" i="27"/>
  <c r="G113" i="27"/>
  <c r="G112" i="27"/>
  <c r="G117" i="27" s="1"/>
  <c r="H110" i="27" s="1"/>
  <c r="G111" i="27"/>
  <c r="G110" i="27"/>
  <c r="A110" i="27"/>
  <c r="G105" i="27"/>
  <c r="G104" i="27"/>
  <c r="G103" i="27"/>
  <c r="G102" i="27"/>
  <c r="G101" i="27"/>
  <c r="G100" i="27"/>
  <c r="G99" i="27"/>
  <c r="G106" i="27" s="1"/>
  <c r="H99" i="27" s="1"/>
  <c r="G94" i="27"/>
  <c r="G93" i="27"/>
  <c r="G92" i="27"/>
  <c r="G91" i="27"/>
  <c r="G90" i="27"/>
  <c r="G89" i="27"/>
  <c r="G88" i="27"/>
  <c r="G95" i="27" s="1"/>
  <c r="H88" i="27" s="1"/>
  <c r="J88" i="27" s="1"/>
  <c r="K88" i="27" s="1"/>
  <c r="A88" i="27"/>
  <c r="G83" i="27"/>
  <c r="G82" i="27"/>
  <c r="G81" i="27"/>
  <c r="G80" i="27"/>
  <c r="G84" i="27" s="1"/>
  <c r="H77" i="27" s="1"/>
  <c r="J77" i="27" s="1"/>
  <c r="K77" i="27" s="1"/>
  <c r="G79" i="27"/>
  <c r="G78" i="27"/>
  <c r="G77" i="27"/>
  <c r="G72" i="27"/>
  <c r="G71" i="27"/>
  <c r="G70" i="27"/>
  <c r="G69" i="27"/>
  <c r="G68" i="27"/>
  <c r="G67" i="27"/>
  <c r="G66" i="27"/>
  <c r="G73" i="27" s="1"/>
  <c r="H66" i="27" s="1"/>
  <c r="G61" i="27"/>
  <c r="G60" i="27"/>
  <c r="G59" i="27"/>
  <c r="G58" i="27"/>
  <c r="G57" i="27"/>
  <c r="G56" i="27"/>
  <c r="G55" i="27"/>
  <c r="G62" i="27" s="1"/>
  <c r="H55" i="27" s="1"/>
  <c r="G50" i="27"/>
  <c r="G49" i="27"/>
  <c r="G48" i="27"/>
  <c r="G47" i="27"/>
  <c r="G46" i="27"/>
  <c r="G51" i="27" s="1"/>
  <c r="H44" i="27" s="1"/>
  <c r="G45" i="27"/>
  <c r="G44" i="27"/>
  <c r="G39" i="27"/>
  <c r="G38" i="27"/>
  <c r="G37" i="27"/>
  <c r="G36" i="27"/>
  <c r="G35" i="27"/>
  <c r="G34" i="27"/>
  <c r="G40" i="27" s="1"/>
  <c r="G33" i="27"/>
  <c r="G29" i="27"/>
  <c r="G28" i="27"/>
  <c r="G27" i="27"/>
  <c r="G26" i="27"/>
  <c r="G25" i="27"/>
  <c r="G24" i="27"/>
  <c r="G23" i="27"/>
  <c r="J22" i="27"/>
  <c r="K22" i="27" s="1"/>
  <c r="G22" i="27"/>
  <c r="G17" i="27"/>
  <c r="G16" i="27"/>
  <c r="G18" i="27" s="1"/>
  <c r="G15" i="27"/>
  <c r="G14" i="27"/>
  <c r="G13" i="27"/>
  <c r="G12" i="27"/>
  <c r="K11" i="27"/>
  <c r="J11" i="27"/>
  <c r="G11" i="27"/>
  <c r="A7" i="27"/>
  <c r="A6" i="27"/>
  <c r="B1" i="27"/>
  <c r="B145" i="25"/>
  <c r="B144" i="25"/>
  <c r="B143" i="25"/>
  <c r="B142" i="25"/>
  <c r="B141" i="25"/>
  <c r="B140" i="25"/>
  <c r="B139" i="25"/>
  <c r="B138" i="25"/>
  <c r="B137" i="25"/>
  <c r="B136" i="25"/>
  <c r="B135" i="25"/>
  <c r="B134" i="25"/>
  <c r="B133" i="25"/>
  <c r="B132" i="25"/>
  <c r="B131" i="25"/>
  <c r="B130" i="25"/>
  <c r="B129" i="25"/>
  <c r="B128" i="25"/>
  <c r="B146" i="25" s="1"/>
  <c r="D124" i="13" s="1"/>
  <c r="F105" i="13" s="1"/>
  <c r="B127" i="25"/>
  <c r="B122" i="25"/>
  <c r="B121" i="25"/>
  <c r="B120" i="25"/>
  <c r="B119" i="25"/>
  <c r="B118" i="25"/>
  <c r="B117" i="25"/>
  <c r="B116" i="25"/>
  <c r="B115" i="25"/>
  <c r="B114" i="25"/>
  <c r="B113" i="25"/>
  <c r="B112" i="25"/>
  <c r="B111" i="25"/>
  <c r="B110" i="25"/>
  <c r="B109" i="25"/>
  <c r="B108" i="25"/>
  <c r="B107" i="25"/>
  <c r="B106" i="25"/>
  <c r="B123" i="25" s="1"/>
  <c r="D101" i="13" s="1"/>
  <c r="F82" i="13" s="1"/>
  <c r="B105" i="25"/>
  <c r="B104" i="25"/>
  <c r="B99" i="25"/>
  <c r="B98" i="25"/>
  <c r="B97" i="25"/>
  <c r="B96" i="25"/>
  <c r="B95" i="25"/>
  <c r="B94" i="25"/>
  <c r="B93" i="25"/>
  <c r="B92" i="25"/>
  <c r="B91" i="25"/>
  <c r="B90" i="25"/>
  <c r="B89" i="25"/>
  <c r="B88" i="25"/>
  <c r="B87" i="25"/>
  <c r="B86" i="25"/>
  <c r="B85" i="25"/>
  <c r="B84" i="25"/>
  <c r="B83" i="25"/>
  <c r="B82" i="25"/>
  <c r="B81" i="25"/>
  <c r="B100" i="25" s="1"/>
  <c r="D78" i="13" s="1"/>
  <c r="F59" i="13" s="1"/>
  <c r="B76" i="25"/>
  <c r="B75" i="25"/>
  <c r="B74" i="25"/>
  <c r="B73" i="25"/>
  <c r="B72" i="25"/>
  <c r="B71" i="25"/>
  <c r="B70" i="25"/>
  <c r="B69" i="25"/>
  <c r="B68" i="25"/>
  <c r="B67" i="25"/>
  <c r="B66" i="25"/>
  <c r="B65" i="25"/>
  <c r="B64" i="25"/>
  <c r="B63" i="25"/>
  <c r="B62" i="25"/>
  <c r="B61" i="25"/>
  <c r="B60" i="25"/>
  <c r="B59" i="25"/>
  <c r="B77" i="25" s="1"/>
  <c r="D55" i="13" s="1"/>
  <c r="F36" i="13" s="1"/>
  <c r="B58" i="25"/>
  <c r="B53" i="25"/>
  <c r="B52" i="25"/>
  <c r="B51" i="25"/>
  <c r="B50" i="25"/>
  <c r="B49" i="25"/>
  <c r="B48" i="25"/>
  <c r="B47" i="25"/>
  <c r="B46" i="25"/>
  <c r="B45" i="25"/>
  <c r="B44" i="25"/>
  <c r="B43" i="25"/>
  <c r="B42" i="25"/>
  <c r="B41" i="25"/>
  <c r="B40" i="25"/>
  <c r="B39" i="25"/>
  <c r="B38" i="25"/>
  <c r="B37" i="25"/>
  <c r="B54" i="25" s="1"/>
  <c r="D32" i="13" s="1"/>
  <c r="F13" i="13" s="1"/>
  <c r="B36" i="25"/>
  <c r="B35" i="25"/>
  <c r="J204" i="23"/>
  <c r="J202" i="23"/>
  <c r="J200" i="23"/>
  <c r="J198" i="23"/>
  <c r="K192" i="23"/>
  <c r="K202" i="29" s="1"/>
  <c r="B192" i="23"/>
  <c r="J184" i="23"/>
  <c r="J182" i="23"/>
  <c r="J180" i="23"/>
  <c r="J178" i="23"/>
  <c r="K172" i="23" s="1"/>
  <c r="K181" i="29" s="1"/>
  <c r="B172" i="23"/>
  <c r="J163" i="23"/>
  <c r="J161" i="23"/>
  <c r="J159" i="23"/>
  <c r="J157" i="23"/>
  <c r="K151" i="23"/>
  <c r="K159" i="29" s="1"/>
  <c r="J143" i="23"/>
  <c r="K131" i="23" s="1"/>
  <c r="K138" i="29" s="1"/>
  <c r="J141" i="23"/>
  <c r="J139" i="23"/>
  <c r="J137" i="23"/>
  <c r="J123" i="23"/>
  <c r="J121" i="23"/>
  <c r="J119" i="23"/>
  <c r="J117" i="23"/>
  <c r="K111" i="23"/>
  <c r="K117" i="29" s="1"/>
  <c r="J103" i="23"/>
  <c r="J101" i="23"/>
  <c r="J99" i="23"/>
  <c r="J97" i="23"/>
  <c r="K91" i="23" s="1"/>
  <c r="K96" i="29" s="1"/>
  <c r="B91" i="23"/>
  <c r="J83" i="23"/>
  <c r="J81" i="23"/>
  <c r="J79" i="23"/>
  <c r="J77" i="23"/>
  <c r="K71" i="23" s="1"/>
  <c r="K75" i="29" s="1"/>
  <c r="J63" i="23"/>
  <c r="J61" i="23"/>
  <c r="J59" i="23"/>
  <c r="J57" i="23"/>
  <c r="K51" i="23"/>
  <c r="K54" i="29" s="1"/>
  <c r="B51" i="23"/>
  <c r="J43" i="23"/>
  <c r="J41" i="23"/>
  <c r="J39" i="23"/>
  <c r="J37" i="23"/>
  <c r="K31" i="23" s="1"/>
  <c r="K33" i="29" s="1"/>
  <c r="B31" i="23"/>
  <c r="J23" i="23"/>
  <c r="J21" i="23"/>
  <c r="J19" i="23"/>
  <c r="J17" i="23"/>
  <c r="B11" i="23"/>
  <c r="A9" i="23"/>
  <c r="A8" i="23"/>
  <c r="C1" i="23"/>
  <c r="A8" i="13"/>
  <c r="A6" i="13"/>
  <c r="B1" i="13"/>
  <c r="T20" i="12"/>
  <c r="D193" i="23" s="1"/>
  <c r="S20" i="12"/>
  <c r="R20" i="12"/>
  <c r="A20" i="12"/>
  <c r="S19" i="12"/>
  <c r="T19" i="12" s="1"/>
  <c r="D173" i="23" s="1"/>
  <c r="R19" i="12"/>
  <c r="A19" i="12"/>
  <c r="S18" i="12"/>
  <c r="T18" i="12" s="1"/>
  <c r="D152" i="23" s="1"/>
  <c r="R18" i="12"/>
  <c r="A18" i="12"/>
  <c r="T17" i="12"/>
  <c r="D132" i="23" s="1"/>
  <c r="S17" i="12"/>
  <c r="R17" i="12"/>
  <c r="A17" i="12"/>
  <c r="S16" i="12"/>
  <c r="T16" i="12" s="1"/>
  <c r="D112" i="23" s="1"/>
  <c r="R16" i="12"/>
  <c r="A16" i="12"/>
  <c r="S15" i="12"/>
  <c r="T15" i="12" s="1"/>
  <c r="D92" i="23" s="1"/>
  <c r="R15" i="12"/>
  <c r="A15" i="12"/>
  <c r="T14" i="12"/>
  <c r="D72" i="23" s="1"/>
  <c r="S14" i="12"/>
  <c r="R14" i="12"/>
  <c r="A14" i="12"/>
  <c r="S13" i="12"/>
  <c r="T13" i="12" s="1"/>
  <c r="D52" i="23" s="1"/>
  <c r="R13" i="12"/>
  <c r="A13" i="12"/>
  <c r="S12" i="12"/>
  <c r="T12" i="12" s="1"/>
  <c r="D32" i="23" s="1"/>
  <c r="R12" i="12"/>
  <c r="A12" i="12"/>
  <c r="T11" i="12"/>
  <c r="D12" i="23" s="1"/>
  <c r="S11" i="12"/>
  <c r="R11" i="12"/>
  <c r="A11" i="12"/>
  <c r="A7" i="12"/>
  <c r="A6" i="12"/>
  <c r="B1" i="12"/>
  <c r="E39" i="11"/>
  <c r="D39" i="11"/>
  <c r="D48" i="30" s="1"/>
  <c r="E38" i="11"/>
  <c r="D38" i="11"/>
  <c r="D47" i="30" s="1"/>
  <c r="E37" i="11"/>
  <c r="D37" i="11"/>
  <c r="B47" i="28" s="1"/>
  <c r="C37" i="11"/>
  <c r="A37" i="11"/>
  <c r="B201" i="29" s="1"/>
  <c r="E36" i="11"/>
  <c r="D36" i="11"/>
  <c r="B45" i="28" s="1"/>
  <c r="E35" i="11"/>
  <c r="D35" i="11"/>
  <c r="B44" i="28" s="1"/>
  <c r="E34" i="11"/>
  <c r="D34" i="11"/>
  <c r="B275" i="27" s="1"/>
  <c r="C34" i="11"/>
  <c r="A34" i="11"/>
  <c r="A286" i="27" s="1"/>
  <c r="E33" i="11"/>
  <c r="D33" i="11"/>
  <c r="B264" i="27" s="1"/>
  <c r="E32" i="11"/>
  <c r="D32" i="11"/>
  <c r="B253" i="27" s="1"/>
  <c r="E31" i="11"/>
  <c r="D31" i="11"/>
  <c r="B242" i="27" s="1"/>
  <c r="C31" i="11"/>
  <c r="A31" i="11"/>
  <c r="A264" i="27" s="1"/>
  <c r="E30" i="11"/>
  <c r="D30" i="11"/>
  <c r="D36" i="30" s="1"/>
  <c r="E29" i="11"/>
  <c r="D29" i="11"/>
  <c r="B36" i="28" s="1"/>
  <c r="E28" i="11"/>
  <c r="D28" i="11"/>
  <c r="D34" i="30" s="1"/>
  <c r="C28" i="11"/>
  <c r="A28" i="11"/>
  <c r="B137" i="29" s="1"/>
  <c r="E27" i="11"/>
  <c r="D27" i="11"/>
  <c r="B198" i="27" s="1"/>
  <c r="E26" i="11"/>
  <c r="D26" i="11"/>
  <c r="D31" i="30" s="1"/>
  <c r="E25" i="11"/>
  <c r="D25" i="11"/>
  <c r="D30" i="30" s="1"/>
  <c r="C25" i="11"/>
  <c r="A25" i="11"/>
  <c r="B111" i="23" s="1"/>
  <c r="E24" i="11"/>
  <c r="D24" i="11"/>
  <c r="B29" i="28" s="1"/>
  <c r="E23" i="11"/>
  <c r="D23" i="11"/>
  <c r="D27" i="30" s="1"/>
  <c r="E22" i="11"/>
  <c r="D22" i="11"/>
  <c r="B143" i="27" s="1"/>
  <c r="C22" i="11"/>
  <c r="A22" i="11"/>
  <c r="A154" i="27" s="1"/>
  <c r="E21" i="11"/>
  <c r="D21" i="11"/>
  <c r="D24" i="30" s="1"/>
  <c r="E20" i="11"/>
  <c r="D20" i="11"/>
  <c r="D23" i="30" s="1"/>
  <c r="E19" i="11"/>
  <c r="D19" i="11"/>
  <c r="B110" i="27" s="1"/>
  <c r="C19" i="11"/>
  <c r="A19" i="11"/>
  <c r="A121" i="27" s="1"/>
  <c r="E18" i="11"/>
  <c r="D18" i="11"/>
  <c r="B99" i="27" s="1"/>
  <c r="E17" i="11"/>
  <c r="D17" i="11"/>
  <c r="B88" i="27" s="1"/>
  <c r="E16" i="11"/>
  <c r="D16" i="11"/>
  <c r="D18" i="30" s="1"/>
  <c r="C16" i="11"/>
  <c r="A16" i="11"/>
  <c r="B53" i="29" s="1"/>
  <c r="E15" i="11"/>
  <c r="D15" i="11"/>
  <c r="D16" i="30" s="1"/>
  <c r="E14" i="11"/>
  <c r="D14" i="11"/>
  <c r="D15" i="30" s="1"/>
  <c r="E13" i="11"/>
  <c r="D13" i="11"/>
  <c r="B15" i="28" s="1"/>
  <c r="C13" i="11"/>
  <c r="A13" i="11"/>
  <c r="A15" i="28" s="1"/>
  <c r="E12" i="11"/>
  <c r="D12" i="11"/>
  <c r="D12" i="30" s="1"/>
  <c r="E11" i="11"/>
  <c r="D11" i="11"/>
  <c r="D11" i="30" s="1"/>
  <c r="E10" i="11"/>
  <c r="D10" i="11"/>
  <c r="B11" i="28" s="1"/>
  <c r="C10" i="11"/>
  <c r="A10" i="11"/>
  <c r="A11" i="28" s="1"/>
  <c r="A7" i="11"/>
  <c r="A6" i="11"/>
  <c r="B1" i="11"/>
  <c r="A7" i="10"/>
  <c r="A6" i="10"/>
  <c r="B1" i="10"/>
  <c r="A6" i="9"/>
  <c r="A8" i="8"/>
  <c r="A6" i="8"/>
  <c r="B1" i="8"/>
  <c r="S36" i="5"/>
  <c r="R36" i="5"/>
  <c r="S35" i="5"/>
  <c r="R35" i="5"/>
  <c r="S34" i="5"/>
  <c r="R34" i="5"/>
  <c r="S33" i="5"/>
  <c r="R33" i="5"/>
  <c r="S32" i="5"/>
  <c r="R32" i="5"/>
  <c r="S31" i="5"/>
  <c r="R31" i="5"/>
  <c r="S30" i="5"/>
  <c r="R30" i="5"/>
  <c r="S29" i="5"/>
  <c r="R29" i="5"/>
  <c r="S28" i="5"/>
  <c r="R28" i="5"/>
  <c r="S27" i="5"/>
  <c r="R27" i="5"/>
  <c r="S26" i="5"/>
  <c r="R26" i="5"/>
  <c r="S25" i="5"/>
  <c r="R25" i="5"/>
  <c r="S24" i="5"/>
  <c r="R24" i="5"/>
  <c r="S23" i="5"/>
  <c r="R23" i="5"/>
  <c r="S22" i="5"/>
  <c r="R22" i="5"/>
  <c r="S21" i="5"/>
  <c r="R21" i="5"/>
  <c r="S20" i="5"/>
  <c r="R20" i="5"/>
  <c r="S19" i="5"/>
  <c r="R19" i="5"/>
  <c r="S18" i="5"/>
  <c r="R18" i="5"/>
  <c r="S17" i="5"/>
  <c r="R17" i="5"/>
  <c r="S16" i="5"/>
  <c r="R16" i="5"/>
  <c r="S15" i="5"/>
  <c r="R15" i="5"/>
  <c r="S14" i="5"/>
  <c r="R14" i="5"/>
  <c r="S13" i="5"/>
  <c r="R13" i="5"/>
  <c r="S12" i="5"/>
  <c r="R12" i="5"/>
  <c r="S11" i="5"/>
  <c r="S41" i="5" s="1"/>
  <c r="S42" i="5" s="1"/>
  <c r="R11" i="5"/>
  <c r="K11" i="23" l="1"/>
  <c r="K12" i="29" s="1"/>
  <c r="J165" i="27"/>
  <c r="D29" i="28"/>
  <c r="D31" i="28"/>
  <c r="J176" i="27"/>
  <c r="J55" i="27"/>
  <c r="D16" i="28"/>
  <c r="J319" i="27"/>
  <c r="D48" i="28"/>
  <c r="J275" i="27"/>
  <c r="D43" i="28"/>
  <c r="J187" i="27"/>
  <c r="D32" i="28"/>
  <c r="J242" i="27"/>
  <c r="D39" i="28"/>
  <c r="D33" i="28"/>
  <c r="J198" i="27"/>
  <c r="J297" i="27"/>
  <c r="D45" i="28"/>
  <c r="D24" i="28"/>
  <c r="J121" i="27"/>
  <c r="D41" i="28"/>
  <c r="J264" i="27"/>
  <c r="J143" i="27"/>
  <c r="D27" i="28"/>
  <c r="D25" i="28"/>
  <c r="J132" i="27"/>
  <c r="J209" i="27"/>
  <c r="D35" i="28"/>
  <c r="J231" i="27"/>
  <c r="D37" i="28"/>
  <c r="D49" i="28"/>
  <c r="J330" i="27"/>
  <c r="G14" i="28"/>
  <c r="H11" i="28" s="1"/>
  <c r="K13" i="29" s="1"/>
  <c r="D40" i="28"/>
  <c r="J253" i="27"/>
  <c r="J99" i="27"/>
  <c r="D21" i="28"/>
  <c r="D44" i="28"/>
  <c r="J286" i="27"/>
  <c r="D47" i="28"/>
  <c r="J308" i="27"/>
  <c r="J110" i="27"/>
  <c r="D23" i="28"/>
  <c r="J44" i="27"/>
  <c r="D15" i="28"/>
  <c r="J66" i="27"/>
  <c r="D17" i="28"/>
  <c r="D28" i="28"/>
  <c r="J154" i="27"/>
  <c r="J220" i="27"/>
  <c r="D36" i="28"/>
  <c r="B16" i="28"/>
  <c r="A23" i="28"/>
  <c r="A39" i="28"/>
  <c r="B14" i="30"/>
  <c r="B26" i="30"/>
  <c r="B38" i="30"/>
  <c r="B151" i="23"/>
  <c r="B165" i="27"/>
  <c r="A176" i="27"/>
  <c r="B297" i="27"/>
  <c r="A308" i="27"/>
  <c r="A19" i="28"/>
  <c r="B23" i="28"/>
  <c r="B39" i="28"/>
  <c r="B41" i="28"/>
  <c r="B48" i="28"/>
  <c r="B32" i="29"/>
  <c r="B95" i="29"/>
  <c r="B158" i="29"/>
  <c r="D14" i="30"/>
  <c r="D19" i="30"/>
  <c r="D26" i="30"/>
  <c r="D38" i="30"/>
  <c r="D43" i="30"/>
  <c r="D20" i="30"/>
  <c r="D32" i="30"/>
  <c r="D44" i="30"/>
  <c r="B330" i="27"/>
  <c r="B35" i="28"/>
  <c r="B10" i="30"/>
  <c r="B22" i="30"/>
  <c r="B34" i="30"/>
  <c r="B46" i="30"/>
  <c r="B20" i="28"/>
  <c r="B28" i="28"/>
  <c r="B37" i="28"/>
  <c r="B209" i="27"/>
  <c r="A220" i="27"/>
  <c r="B131" i="23"/>
  <c r="A99" i="27"/>
  <c r="B220" i="27"/>
  <c r="A231" i="27"/>
  <c r="B17" i="28"/>
  <c r="B21" i="28"/>
  <c r="A31" i="28"/>
  <c r="A47" i="28"/>
  <c r="B11" i="29"/>
  <c r="B74" i="29"/>
  <c r="D10" i="30"/>
  <c r="D22" i="30"/>
  <c r="D39" i="30"/>
  <c r="D46" i="30"/>
  <c r="D28" i="30"/>
  <c r="D40" i="30"/>
  <c r="B24" i="28"/>
  <c r="B40" i="28"/>
  <c r="B49" i="28"/>
  <c r="B18" i="30"/>
  <c r="B30" i="30"/>
  <c r="B42" i="30"/>
  <c r="B71" i="23"/>
  <c r="B121" i="27"/>
  <c r="A132" i="27"/>
  <c r="B13" i="28"/>
  <c r="A27" i="28"/>
  <c r="A43" i="28"/>
  <c r="B132" i="27"/>
  <c r="A143" i="27"/>
  <c r="A275" i="27"/>
  <c r="B27" i="28"/>
  <c r="B43" i="28"/>
  <c r="B116" i="29"/>
  <c r="B180" i="29"/>
  <c r="D35" i="30"/>
  <c r="D42" i="30"/>
  <c r="F17" i="28" l="1"/>
  <c r="G17" i="28" s="1"/>
  <c r="K66" i="27"/>
  <c r="K99" i="27"/>
  <c r="F21" i="28"/>
  <c r="G21" i="28" s="1"/>
  <c r="G22" i="28" s="1"/>
  <c r="H19" i="28" s="1"/>
  <c r="K55" i="29" s="1"/>
  <c r="K275" i="27"/>
  <c r="F43" i="28"/>
  <c r="G43" i="28" s="1"/>
  <c r="F15" i="28"/>
  <c r="G15" i="28" s="1"/>
  <c r="G18" i="28" s="1"/>
  <c r="H15" i="28" s="1"/>
  <c r="K34" i="29" s="1"/>
  <c r="K44" i="27"/>
  <c r="K330" i="27"/>
  <c r="F49" i="28"/>
  <c r="G49" i="28" s="1"/>
  <c r="K121" i="27"/>
  <c r="F24" i="28"/>
  <c r="G24" i="28" s="1"/>
  <c r="K319" i="27"/>
  <c r="F48" i="28"/>
  <c r="G48" i="28" s="1"/>
  <c r="F23" i="28"/>
  <c r="G23" i="28" s="1"/>
  <c r="K110" i="27"/>
  <c r="K253" i="27"/>
  <c r="F40" i="28"/>
  <c r="G40" i="28" s="1"/>
  <c r="F47" i="28"/>
  <c r="G47" i="28" s="1"/>
  <c r="K308" i="27"/>
  <c r="K231" i="27"/>
  <c r="F37" i="28"/>
  <c r="G37" i="28" s="1"/>
  <c r="K297" i="27"/>
  <c r="F45" i="28"/>
  <c r="G45" i="28" s="1"/>
  <c r="K55" i="27"/>
  <c r="F16" i="28"/>
  <c r="G16" i="28" s="1"/>
  <c r="K187" i="27"/>
  <c r="F32" i="28"/>
  <c r="G32" i="28" s="1"/>
  <c r="K198" i="27"/>
  <c r="F33" i="28"/>
  <c r="G33" i="28" s="1"/>
  <c r="F31" i="28"/>
  <c r="G31" i="28" s="1"/>
  <c r="G34" i="28" s="1"/>
  <c r="H31" i="28" s="1"/>
  <c r="K118" i="29" s="1"/>
  <c r="K176" i="27"/>
  <c r="K143" i="27"/>
  <c r="F27" i="28"/>
  <c r="G27" i="28" s="1"/>
  <c r="G30" i="28" s="1"/>
  <c r="H27" i="28" s="1"/>
  <c r="K97" i="29" s="1"/>
  <c r="F44" i="28"/>
  <c r="G44" i="28" s="1"/>
  <c r="K286" i="27"/>
  <c r="K209" i="27"/>
  <c r="F35" i="28"/>
  <c r="G35" i="28" s="1"/>
  <c r="K220" i="27"/>
  <c r="F36" i="28"/>
  <c r="G36" i="28" s="1"/>
  <c r="F25" i="28"/>
  <c r="G25" i="28" s="1"/>
  <c r="K132" i="27"/>
  <c r="F41" i="28"/>
  <c r="G41" i="28" s="1"/>
  <c r="K264" i="27"/>
  <c r="F28" i="28"/>
  <c r="G28" i="28" s="1"/>
  <c r="K154" i="27"/>
  <c r="F39" i="28"/>
  <c r="G39" i="28" s="1"/>
  <c r="G42" i="28" s="1"/>
  <c r="H39" i="28" s="1"/>
  <c r="K160" i="29" s="1"/>
  <c r="K242" i="27"/>
  <c r="K165" i="27"/>
  <c r="F29" i="28"/>
  <c r="G29" i="28" s="1"/>
  <c r="G46" i="28" l="1"/>
  <c r="H43" i="28" s="1"/>
  <c r="K182" i="29" s="1"/>
  <c r="G26" i="28"/>
  <c r="H23" i="28" s="1"/>
  <c r="K76" i="29" s="1"/>
  <c r="G50" i="28"/>
  <c r="H47" i="28" s="1"/>
  <c r="K203" i="29" s="1"/>
  <c r="G38" i="28"/>
  <c r="H35" i="28" s="1"/>
  <c r="K139" i="2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<sst xmlns="http://schemas.openxmlformats.org/spreadsheetml/2006/main" count="2601" uniqueCount="546">
  <si>
    <t>INSTRUCTIVO</t>
  </si>
  <si>
    <t>Codigo:FOR-13-PRO-SIG-05</t>
  </si>
  <si>
    <t>Versión: 05</t>
  </si>
  <si>
    <t>Fecha: 21/02/2024</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</si>
  <si>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</si>
  <si>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</si>
  <si>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</si>
  <si>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</si>
  <si>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</si>
  <si>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</si>
  <si>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</si>
  <si>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</si>
  <si>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</si>
  <si>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</si>
  <si>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</si>
  <si>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</si>
  <si>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</si>
  <si>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</si>
  <si>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</si>
  <si>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</si>
  <si>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</si>
  <si>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</si>
  <si>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</si>
  <si>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</si>
  <si>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</si>
  <si>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</si>
  <si>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</si>
  <si>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</si>
  <si>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</si>
  <si>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</si>
  <si>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</si>
  <si>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</si>
  <si>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</si>
  <si>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</si>
  <si>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</si>
  <si>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</si>
  <si>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</si>
  <si>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</si>
  <si>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SISTEMA INTEGRADO DE GESTIÓN </t>
  </si>
  <si>
    <t>FORMATO: CONTEXTO ESTRATEGICO</t>
  </si>
  <si>
    <t>Pagina:  2 de 15</t>
  </si>
  <si>
    <t xml:space="preserve">CONTEXTO ESTRATEGICO </t>
  </si>
  <si>
    <t>PROCESO: GESTIÓN HUMANA</t>
  </si>
  <si>
    <t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t>
  </si>
  <si>
    <t>FACTORES EXTERNOS</t>
  </si>
  <si>
    <t>CAUSAS</t>
  </si>
  <si>
    <t>FACTORES INTERNOS</t>
  </si>
  <si>
    <t>FACTORES DEL PROCESO</t>
  </si>
  <si>
    <t>SOCIALES Y CULTURALES</t>
  </si>
  <si>
    <t>Situaciones de orden público</t>
  </si>
  <si>
    <t>PERSONAL DE LA ENTIDAD (Capacidad del personal, políticas de manejo del talento humano, idoneidad)</t>
  </si>
  <si>
    <t>Capacidad operativa insuficientes para el desarrollo de las actividades en las diferentes dependencias</t>
  </si>
  <si>
    <t>INTERACCIÓN CON LOS PROCESOS</t>
  </si>
  <si>
    <t>Demora en la adjudicación del proceso contractual para adelantar la actividades de bienestar social</t>
  </si>
  <si>
    <t>LEGALES Y REGLAMENTARIOS</t>
  </si>
  <si>
    <t>Cambios normativos en los que establecen responsabilidades del área de Talento Humano</t>
  </si>
  <si>
    <t>TECNOLOGÍA (integridad de datos, disponibilidad de datos y sistemas, desarrollo, producción, mantenimiento de sistemas de información)</t>
  </si>
  <si>
    <t>Falta de continuidad en el proceso de digitalización de las hojas de vida</t>
  </si>
  <si>
    <t>PROCEDIMIENTOS DEL PROCESO</t>
  </si>
  <si>
    <t xml:space="preserve">Desconocimiento del proceso, actividad o procedimiento </t>
  </si>
  <si>
    <t>POLÍTICOS</t>
  </si>
  <si>
    <t>Cambios de Gobierno</t>
  </si>
  <si>
    <t xml:space="preserve"> Equipos tecnologicos obsoletos, Sistema de Información no integrados</t>
  </si>
  <si>
    <t>TRANSVERSALIDAD</t>
  </si>
  <si>
    <t>Dificultad en acatar los lineamientos y directrices de Talento Humano en los difentes procesos</t>
  </si>
  <si>
    <t>AMBIENTALES</t>
  </si>
  <si>
    <t>Declaratoria de emergecia sanitaria por pandemias y/o catastrofes naturales</t>
  </si>
  <si>
    <t xml:space="preserve">Resistencia al cambio </t>
  </si>
  <si>
    <t>COMUNICACIÓN ENTRE LOS PROCESOS</t>
  </si>
  <si>
    <t>Falta de claridad en las solicitudes realizadas por otros procesos</t>
  </si>
  <si>
    <t>TECNOLÓGICOS</t>
  </si>
  <si>
    <t xml:space="preserve">Dificultad y/o desconocimientos  del manejo de las diferentes plataformas tecnologicas externas
</t>
  </si>
  <si>
    <t>Falta de aplicación y apropiación de la normatividad vigente</t>
  </si>
  <si>
    <t>Falta de oportunidad  en los tiempos de respuesta establecidas por la entidad</t>
  </si>
  <si>
    <t>OTROS</t>
  </si>
  <si>
    <t>Dificultad de comunicación con las entidades del orden público y privado</t>
  </si>
  <si>
    <t xml:space="preserve"> Carencia de las competencias requeridas para desarrollar la actividad</t>
  </si>
  <si>
    <t xml:space="preserve">Prevalecer el interés particular en vez del común en una situación determinada </t>
  </si>
  <si>
    <t>Falta de apropiación a los valores y principios  establecidos en el  Código de Integridad y Buen Gobierno</t>
  </si>
  <si>
    <t>Desinterés de los funcionarios publicos en la participación de actividades de bienestar social y capacitación</t>
  </si>
  <si>
    <t>FINANCIEROS</t>
  </si>
  <si>
    <t>Baja asignación presupuestal  para la ejecución de las actividades del Plan Estrategico de Talento Humano</t>
  </si>
  <si>
    <t>Desinteres por parte de los funcionarios en conocer la información emitida por la Entidad</t>
  </si>
  <si>
    <t>COMMUNICACIÓN INTERNA</t>
  </si>
  <si>
    <t>Deficiencia en las estrategias de comunicación interna implementadas en la Entidad.</t>
  </si>
  <si>
    <t>ESTRATÉGICOS</t>
  </si>
  <si>
    <t xml:space="preserve">Falta de transferencia del conocimiento entre los funcionarios de la Administración Municipal </t>
  </si>
  <si>
    <t>Falta de documentacion y socializacion del identificacion y declaracion de conflictos de intereses</t>
  </si>
  <si>
    <t>EXTREMA</t>
  </si>
  <si>
    <t>ALTA</t>
  </si>
  <si>
    <t>MODERADA</t>
  </si>
  <si>
    <t>BAJA</t>
  </si>
  <si>
    <t>NORMATIVOS: Modificaciones normativas</t>
  </si>
  <si>
    <t>SOCIALES: Orden Público</t>
  </si>
  <si>
    <t xml:space="preserve">POLITICOS </t>
  </si>
  <si>
    <t>DISEÑO DEL PROCESO</t>
  </si>
  <si>
    <t>PROCESOS OPERATIVOS</t>
  </si>
  <si>
    <t>RESPONSABLES DEL PROCESO</t>
  </si>
  <si>
    <t>ECONÓMICOS Y FINANCIEROS</t>
  </si>
  <si>
    <t>NORMATIVIDAD</t>
  </si>
  <si>
    <t>FACTORES GEOGRÁFICOS (ubicación, espacio,topografía, clima, recursos naturales, etc.)</t>
  </si>
  <si>
    <t>ARTICULACIÓN DE LOS PROCESOS</t>
  </si>
  <si>
    <t>ACTIVOS DE SEGURIDAD DIGITAL DEL PROCESO</t>
  </si>
  <si>
    <t>FORMATO: PRIORIZACION DE CAUSAS (Amenazas y Debilidades)</t>
  </si>
  <si>
    <t>Fecha:21/02/2024</t>
  </si>
  <si>
    <t>Pagina:  3 de 15</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</si>
  <si>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</si>
  <si>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</si>
  <si>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</si>
  <si>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</si>
  <si>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</si>
  <si>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</si>
  <si>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</si>
  <si>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</si>
  <si>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</si>
  <si>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</si>
  <si>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</si>
  <si>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</si>
  <si>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</si>
  <si>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</si>
  <si>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</si>
  <si>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</si>
  <si>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</si>
  <si>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</si>
  <si>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</si>
  <si>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</si>
  <si>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</si>
  <si>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</si>
  <si>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</si>
  <si>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</si>
  <si>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</si>
  <si>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</si>
  <si>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</si>
  <si>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</si>
  <si>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</si>
  <si>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</si>
  <si>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</si>
  <si>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</si>
  <si>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</si>
  <si>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</si>
  <si>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</si>
  <si>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</si>
  <si>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</si>
  <si>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</si>
  <si>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</si>
  <si>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</si>
  <si>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</si>
  <si>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</si>
  <si>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</si>
  <si>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</si>
  <si>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</si>
  <si>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</si>
  <si>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</si>
  <si>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</si>
  <si>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</si>
  <si>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</si>
  <si>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</si>
  <si>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</si>
  <si>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</si>
  <si>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FOR-13-PRO-SIG-05</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</si>
  <si>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</si>
  <si>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</si>
  <si>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</si>
  <si>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</si>
  <si>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</si>
  <si>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</si>
  <si>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</si>
  <si>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</si>
  <si>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</si>
  <si>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</si>
  <si>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</si>
  <si>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</si>
  <si>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</si>
  <si>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</si>
  <si>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</si>
  <si>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</si>
  <si>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</si>
  <si>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</si>
  <si>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</si>
  <si>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</si>
  <si>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</si>
  <si>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</si>
  <si>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</si>
  <si>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</si>
  <si>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</si>
  <si>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</si>
  <si>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</si>
  <si>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</si>
  <si>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</si>
  <si>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</si>
  <si>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</si>
  <si>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</si>
  <si>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</si>
  <si>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</si>
  <si>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</si>
  <si>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</si>
  <si>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</si>
  <si>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</si>
  <si>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</si>
  <si>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</si>
  <si>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</si>
  <si>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</si>
  <si>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</si>
  <si>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</si>
  <si>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</si>
  <si>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</si>
  <si>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</si>
  <si>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</si>
  <si>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</si>
  <si>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Codigo: FOR-13-PRO-SIG-05</t>
  </si>
  <si>
    <t>FORMATO: MATRIZ DOFA</t>
  </si>
  <si>
    <t>Pagina:  5 de 15</t>
  </si>
  <si>
    <t xml:space="preserve">
MATRIZ DOFA
IDENTIFICACION DE FACTORES 
Y
DEFINICION DE ESTRATEGIAS
</t>
  </si>
  <si>
    <t>NEGATIVOS</t>
  </si>
  <si>
    <t>POSITIVOS</t>
  </si>
  <si>
    <t>DEBILIDADES (D)</t>
  </si>
  <si>
    <t>FORTALEZAS (F)</t>
  </si>
  <si>
    <t>1)  Capacidad operativa insuficientes para el desarrollo de las actividadesen las diferentes dependencias .</t>
  </si>
  <si>
    <t>1) Catacterización del personal -Matriz</t>
  </si>
  <si>
    <t>2) Incumplimiento en la ejecución de las actividades establecidas en el  programa de estímulos.</t>
  </si>
  <si>
    <t xml:space="preserve">2) Aplicativos  de nómina desarrollado e implementado en la entidad, para facilitar la ejecución de los procedimientos </t>
  </si>
  <si>
    <t xml:space="preserve">3) Equipos tecnologicos obsoletos, Sistema de Información no integrados. </t>
  </si>
  <si>
    <r>
      <rPr>
        <sz val="11"/>
        <color rgb="FF000000"/>
        <rFont val="Arial"/>
        <family val="2"/>
      </rPr>
      <t>3) Talento Humano con formación multidisciplinaria, especializado y con experiencia.</t>
    </r>
  </si>
  <si>
    <t xml:space="preserve">4) Falta de transferencia del conocimiento entre los funcionarios de la Administración Municipal </t>
  </si>
  <si>
    <t xml:space="preserve">4) Plan Institucional de Capacitación con asignación de recursos para su ejecución </t>
  </si>
  <si>
    <t xml:space="preserve">5) Omisión en la aplicación de la normatividad </t>
  </si>
  <si>
    <r>
      <rPr>
        <b/>
        <sz val="11"/>
        <color theme="1"/>
        <rFont val="Arial"/>
        <family val="2"/>
      </rPr>
      <t xml:space="preserve">5) </t>
    </r>
    <r>
      <rPr>
        <sz val="11"/>
        <color theme="1"/>
        <rFont val="Arial"/>
        <family val="2"/>
      </rPr>
      <t xml:space="preserve">Conocimiento de la entidad, Documentación de procesos y procedimientos. </t>
    </r>
  </si>
  <si>
    <t>6) Desconocimiento del proceso. actividad o procedimiento</t>
  </si>
  <si>
    <t>6)Plan de Estímulos (Programa de Bienestar Social : Programa de Salud Ocupacional, Prepensionados, Vinculacion y desvinculacion asistida, Clima laboral, Incentivos )</t>
  </si>
  <si>
    <t>7) Carencia de las competencias requeridas para desarrollar la actividad</t>
  </si>
  <si>
    <t>7) Codigo de Etica Formulado y adoptado</t>
  </si>
  <si>
    <t>8) Omisión del seguimiento del cumplimiento de los  requisitos</t>
  </si>
  <si>
    <t>8) Plan Estrategico de Talento Humano</t>
  </si>
  <si>
    <t>9) Falta de apropiación a los valores y principios  establecidos en el  Código de Integridad y Buen Gobierno</t>
  </si>
  <si>
    <t xml:space="preserve">9)Reorganización administrativa de la Alcaldía. </t>
  </si>
  <si>
    <t>10) Desinterés de los funcionarios publicos en la participación de actividades de bienestar social y capacitación</t>
  </si>
  <si>
    <t>10) Acceso a Internet</t>
  </si>
  <si>
    <t>11) Baja asignación presupuestal  para la ejecución de las actividades del Plan Estrategico de Talento Humano</t>
  </si>
  <si>
    <t>12) Presupuesto insuficiente para la ejecución de las actividades del Plan Estrategico de Talento Humano</t>
  </si>
  <si>
    <t>13) Falta de aplicación y apropiación de la normatividad vigente</t>
  </si>
  <si>
    <t xml:space="preserve">14) Resistencia al cambio </t>
  </si>
  <si>
    <t>15) Baja ejecución de las actividades establecidas en el PIC.</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</si>
  <si>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</si>
  <si>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</si>
  <si>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</si>
  <si>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r>
      <rPr>
        <b/>
        <sz val="11"/>
        <color theme="1"/>
        <rFont val="Arial"/>
        <family val="2"/>
      </rPr>
      <t xml:space="preserve">1) </t>
    </r>
    <r>
      <rPr>
        <sz val="11"/>
        <color theme="1"/>
        <rFont val="Arial"/>
        <family val="2"/>
      </rPr>
      <t xml:space="preserve">Cambios de Gobierno (Estilos de Dirección) </t>
    </r>
  </si>
  <si>
    <t>D2-O6. Realizar contratos con entidades ídoneas que garanticen la ejecución del programa de estímulos.</t>
  </si>
  <si>
    <t>F1-F4-F8 -F9-O6-O7 Consultar en el plan de prevision de talento humano verificando la necesidad de personal por unidad administrativa y el  perfil requerido, con el fin de suministrarlo mediante el uso  de las siguientes estrategias:                                                                           -realizar encargos, comisiónes, traslados.                                                                      -capacitar al personal que la  requiera.                                                                          - si no hay disponibilidad de personal, suplirlo mediante provisionalidad  o contratos de prestacion de servicio.</t>
  </si>
  <si>
    <r>
      <rPr>
        <b/>
        <sz val="11"/>
        <color theme="1"/>
        <rFont val="Arial"/>
        <family val="2"/>
      </rPr>
      <t xml:space="preserve">2) </t>
    </r>
    <r>
      <rPr>
        <sz val="11"/>
        <color theme="1"/>
        <rFont val="Arial"/>
        <family val="2"/>
      </rPr>
      <t>Constante innovación tecnológica. Acceso a páginas web de entes de control y entidades reguladoras (DAFP,  CNSC, DNP, etc.), facilitando la consulta de normas y disposiciones  que regulan el accionar de la Dirección De Talento Humano).</t>
    </r>
  </si>
  <si>
    <t>O2-D3.Solicitar a la Dirección de Informatica la necesidad de equipos tecnologicos para la realización de funciones del personal adscrito a la Dirección de Talento Humano.</t>
  </si>
  <si>
    <t>O3 y O4- F10. Acceder  a sistemas de información para verificar la formación profesional, antecedentes disciplinarios del personal a vincular.</t>
  </si>
  <si>
    <r>
      <rPr>
        <b/>
        <sz val="11"/>
        <color theme="1"/>
        <rFont val="Arial"/>
        <family val="2"/>
      </rPr>
      <t xml:space="preserve">3) </t>
    </r>
    <r>
      <rPr>
        <sz val="11"/>
        <color theme="1"/>
        <rFont val="Arial"/>
        <family val="2"/>
      </rPr>
      <t>Acceso a sistemas de información externo, Gobierno en Línea</t>
    </r>
  </si>
  <si>
    <t>O9-D13 Realizar traslados presupuestales que permitan  ejecutar las actividades  del Plan Estrategico de Talento Humano, que no contaban con rubro presupuestal teniendo en cuenta lo permitido en la norma.</t>
  </si>
  <si>
    <t xml:space="preserve">O5- F8- F10. Realizar el cargue y actualizacion constante  de la hoja  de vida y  declaración de bienes y rentas en cumplimiento de las Dirección de Talento Humano.(personal de planta  y contratistas </t>
  </si>
  <si>
    <t xml:space="preserve">4)Alianzas con entidades educativas y empresas públicas y privadas
</t>
  </si>
  <si>
    <t>O8-D4 Aplicación de la normatividad  regulada por la CNSC relacionada con  el otorgamiento de encargos</t>
  </si>
  <si>
    <t>5) Acceso y cargue de informacion aplicativo SIGEP  del DAFP (Hoja  de vida de servidores públicos  y Decraración de Bienes y rentas)</t>
  </si>
  <si>
    <t>08- D16 Aplicación de la normatividad  regulada por la CNSC y el DAFP para las entidades públicas</t>
  </si>
  <si>
    <t>6) Ley de Contratación Estatal (Modalidad de contratación directa)</t>
  </si>
  <si>
    <t>D15,O6 Realizar contrataciones con entidades o personal ídoneo, que garantice la ejecución del Plan Institucional de Capacitación</t>
  </si>
  <si>
    <t>7) Ley 909 de 2004 ( Vinculación de provisionalidad- Concursos  de carrera administrativa (CNSC)).</t>
  </si>
  <si>
    <t>D5, O8. Actualización del normograma (Proceso, procedimiento)</t>
  </si>
  <si>
    <t>8) Regulaciones emitidas  por la Comisión Nacional del Serivico Civil  y el Departamento Administrativo de la Función Pública.</t>
  </si>
  <si>
    <t>D8, O8. Revisión del cumplimiento de los requisitos avalados para los encargos otorgados.</t>
  </si>
  <si>
    <t>9) Normatividad  relacionada con apropiaciones o traslados presupuestales</t>
  </si>
  <si>
    <t xml:space="preserve">D4 Crear e implementar una politica o procedimiento para la trasnferencia del conocmiento al interior de la Entidad </t>
  </si>
  <si>
    <t>10) Constante documentación de los procesos</t>
  </si>
  <si>
    <t>D6 O10 Documentación actualizada frente a conflicto de intereses y socialización de la misma</t>
  </si>
  <si>
    <t xml:space="preserve">11) aplicación del codigo de Etica </t>
  </si>
  <si>
    <t>D6 O 11 Aplicación permanente del codigo de Etica</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</si>
  <si>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</si>
  <si>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</si>
  <si>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</si>
  <si>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r>
      <rPr>
        <b/>
        <sz val="11"/>
        <color theme="1"/>
        <rFont val="Arial"/>
        <family val="2"/>
      </rPr>
      <t xml:space="preserve">1) </t>
    </r>
    <r>
      <rPr>
        <sz val="11"/>
        <color theme="1"/>
        <rFont val="Arial"/>
        <family val="2"/>
      </rPr>
      <t>Situaciones de orden publico</t>
    </r>
  </si>
  <si>
    <r>
      <rPr>
        <b/>
        <sz val="11"/>
        <color rgb="FF000000"/>
        <rFont val="Arial"/>
        <family val="2"/>
      </rPr>
      <t>D</t>
    </r>
    <r>
      <rPr>
        <b/>
        <sz val="9"/>
        <color rgb="FF000000"/>
        <rFont val="Arial"/>
        <family val="2"/>
      </rPr>
      <t>1</t>
    </r>
    <r>
      <rPr>
        <b/>
        <sz val="11"/>
        <color rgb="FF000000"/>
        <rFont val="Arial"/>
        <family val="2"/>
      </rPr>
      <t>A</t>
    </r>
    <r>
      <rPr>
        <b/>
        <sz val="9"/>
        <color rgb="FF000000"/>
        <rFont val="Arial"/>
        <family val="2"/>
      </rPr>
      <t>2</t>
    </r>
    <r>
      <rPr>
        <b/>
        <sz val="11"/>
        <color rgb="FF000000"/>
        <rFont val="Arial"/>
        <family val="2"/>
      </rPr>
      <t xml:space="preserve"> </t>
    </r>
    <r>
      <rPr>
        <sz val="11"/>
        <color rgb="FF000000"/>
        <rFont val="Arial"/>
        <family val="2"/>
      </rPr>
      <t>Vincular personal con conocimientos y experiencia que aporten al cumplimiento de las actividades propias del cargo y dependencia</t>
    </r>
  </si>
  <si>
    <r>
      <rPr>
        <b/>
        <sz val="11"/>
        <color rgb="FF000000"/>
        <rFont val="Arial"/>
        <family val="2"/>
      </rPr>
      <t>F</t>
    </r>
    <r>
      <rPr>
        <b/>
        <sz val="9"/>
        <color rgb="FF000000"/>
        <rFont val="Arial"/>
        <family val="2"/>
      </rPr>
      <t>4</t>
    </r>
    <r>
      <rPr>
        <b/>
        <sz val="11"/>
        <color rgb="FF000000"/>
        <rFont val="Arial"/>
        <family val="2"/>
      </rPr>
      <t>A</t>
    </r>
    <r>
      <rPr>
        <b/>
        <sz val="9"/>
        <color rgb="FF000000"/>
        <rFont val="Arial"/>
        <family val="2"/>
      </rPr>
      <t>1</t>
    </r>
    <r>
      <rPr>
        <sz val="11"/>
        <color rgb="FF000000"/>
        <rFont val="Arial"/>
        <family val="2"/>
      </rPr>
      <t xml:space="preserve"> Solicitar capacitación en modificaciones normativas y realizar jornadas internas de actualización.</t>
    </r>
  </si>
  <si>
    <r>
      <rPr>
        <b/>
        <sz val="11"/>
        <color theme="1"/>
        <rFont val="Arial"/>
        <family val="2"/>
      </rPr>
      <t xml:space="preserve">2) </t>
    </r>
    <r>
      <rPr>
        <sz val="11"/>
        <color theme="1"/>
        <rFont val="Arial"/>
        <family val="2"/>
      </rPr>
      <t>Cambios normativos en los que establecen responsabilidades del área de Talento Humano (Desconocimiento de los cambios en la regulación contractual).</t>
    </r>
  </si>
  <si>
    <r>
      <rPr>
        <b/>
        <sz val="11"/>
        <color rgb="FF000000"/>
        <rFont val="Arial"/>
        <family val="2"/>
      </rPr>
      <t>D2, 15,A2,4,5,7;</t>
    </r>
    <r>
      <rPr>
        <sz val="11"/>
        <color rgb="FF000000"/>
        <rFont val="Arial"/>
        <family val="2"/>
      </rPr>
      <t xml:space="preserve"> Reuniones con la Comisión de Personal para evaluar los avances de la ejecución del Plan Estrategico en la vigencia</t>
    </r>
  </si>
  <si>
    <r>
      <rPr>
        <b/>
        <sz val="11"/>
        <color rgb="FF000000"/>
        <rFont val="Arial"/>
        <family val="2"/>
      </rPr>
      <t>F</t>
    </r>
    <r>
      <rPr>
        <b/>
        <sz val="9"/>
        <color rgb="FF000000"/>
        <rFont val="Arial"/>
        <family val="2"/>
      </rPr>
      <t>6</t>
    </r>
    <r>
      <rPr>
        <b/>
        <sz val="11"/>
        <color rgb="FF000000"/>
        <rFont val="Arial"/>
        <family val="2"/>
      </rPr>
      <t>A</t>
    </r>
    <r>
      <rPr>
        <b/>
        <sz val="9"/>
        <color rgb="FF000000"/>
        <rFont val="Arial"/>
        <family val="2"/>
      </rPr>
      <t>3</t>
    </r>
    <r>
      <rPr>
        <sz val="11"/>
        <color rgb="FF000000"/>
        <rFont val="Arial"/>
        <family val="2"/>
      </rPr>
      <t xml:space="preserve"> Solicitar la información requerida a la unidades administrativas con suficiente antelación a la fecha de vencimiento y coordinar el reporte a los entes de control un día antes de los términos de vencimiento.</t>
    </r>
  </si>
  <si>
    <r>
      <rPr>
        <b/>
        <sz val="11"/>
        <color rgb="FF000000"/>
        <rFont val="Arial"/>
        <family val="2"/>
      </rPr>
      <t xml:space="preserve">3) </t>
    </r>
    <r>
      <rPr>
        <sz val="11"/>
        <color rgb="FF000000"/>
        <rFont val="Arial"/>
        <family val="2"/>
      </rPr>
      <t>Cambios de Gobierno</t>
    </r>
  </si>
  <si>
    <t>D4,5,8,9, A2,4,5; Remitir los casos respectivos donde hayan ocurrido encargos sin los requisitos establecidos por la normatividad, a las instancias correspondientes para iniciar la investigación disciplinaria o que lleve al caso.</t>
  </si>
  <si>
    <t>A4-A5-F3-F4-F7-F8-F9 Vincular personal competente, y suministrar capacitacion al personal  que lo requira para mejorar las competencias, asi mismo realizar  a traves de procesos de induccion y reinduccion la socialización del Codigo de integridad y buen gobierno</t>
  </si>
  <si>
    <t xml:space="preserve">4)Declaratoria de emergecia sanitaria por pandemias y/o catastrofes naturales
</t>
  </si>
  <si>
    <t>A4-A5-A7-D4-D5-D8-D9. Revisar los cargos en vacancia definitiva y temporal consultando los perfiles requeridos y el plan de previsión del recurso humano, con el fin de determinar  que personal en carrera administrativa cumple los requisitos para el encargo  y quien tendria el derecho preferencial, adicionalmente publicar la vacancia y los requisitos  para suplir el cargo.</t>
  </si>
  <si>
    <t>A6-F4-F8, Realizar analisis de las competencias y habilidades con que cuenta el personal en edad de retiro para proceder a realizar reubicaciones en unidades administrativas que les generen bienestar  y valor agregado a la entidad,  en la transferencia  de la experiencia  y el conocimiento.</t>
  </si>
  <si>
    <t>5)Falta credibilidad en el sector publico</t>
  </si>
  <si>
    <t>A8-D13 Traslado masivos  personal para atender situaciones criticas en las unidades administrativas</t>
  </si>
  <si>
    <t>6) Dificultad y/o desconocimientos  del manejo de las diferentes plataformas tecnologicas externas</t>
  </si>
  <si>
    <t>D12-A4 Convocar Comité extraordinario de riesgos con el fin de tomar decisiones frente a las actividades no ejecutadas en el PETH y definiendo un plan de choque para dar cumplimiento.</t>
  </si>
  <si>
    <t>7) Incumplimiento de acuerdos Sindicales</t>
  </si>
  <si>
    <t>D 6,13 A 5 Convocar Comité extraordinario de riesgos para tratar los casos detectados  definiendo un plan de choque para dar cumplimiento.</t>
  </si>
  <si>
    <t>8) Dificultad de comunicación con las entidades del orden publico y privado</t>
  </si>
  <si>
    <t>FORMATO: IDENTIFICACION DE RIESGOS</t>
  </si>
  <si>
    <t>¿Qué puede suceder?</t>
  </si>
  <si>
    <t>¿Cómo puede suceder?
(Causas)</t>
  </si>
  <si>
    <t>¿Cuándo puede suceder?</t>
  </si>
  <si>
    <t>Consecuencias</t>
  </si>
  <si>
    <t>Riesgo</t>
  </si>
  <si>
    <t>Clasificación</t>
  </si>
  <si>
    <t>Otorgar encargos y provisionalidades sin el cumplimiento de los requitos según manual de funciones</t>
  </si>
  <si>
    <t xml:space="preserve">Cuando se va a cubrir una vacancia definitiva o temporal </t>
  </si>
  <si>
    <t xml:space="preserve">Investigaciones Disciplinarias, Penales y Fiscales    </t>
  </si>
  <si>
    <t>Posibilidad de tener Investigaciones Disciplinarias, Penales y Fiscales por otorgar encargos y provisionalidades sin el cumplimiento de los requitos según manual de funciones</t>
  </si>
  <si>
    <t>CORRUPCION - SOBORNO</t>
  </si>
  <si>
    <t xml:space="preserve"> Falta de apropiación a los valores y principios  establecidos en el  Código de Integridad y Buen Gobierno</t>
  </si>
  <si>
    <t>Demandas contra el entidad</t>
  </si>
  <si>
    <t>Desmejoramiento de las condiciones laborales en casos que se presente imposición  para el servidor público</t>
  </si>
  <si>
    <t>Favorecer intereses propios o a terceros con decisiones o actuaciones dentro de la Administración Municipal</t>
  </si>
  <si>
    <t>cuando se presenta un procesos contractual, legal o administrativo</t>
  </si>
  <si>
    <t>Sanciones por parte de los entes de control</t>
  </si>
  <si>
    <t>Posibilidad de tener Sanciones por parte de los entes de control, cuando se presenta un procesos contractual, legal o administrativo, por favorecer interes propios o a terceros con decisiones o actuaciones dentro de la Administración Municipal</t>
  </si>
  <si>
    <t xml:space="preserve">Prevalecer el interes particular en vez del comun en una situacion determinada </t>
  </si>
  <si>
    <t>c</t>
  </si>
  <si>
    <t>d</t>
  </si>
  <si>
    <t>e</t>
  </si>
  <si>
    <t>f</t>
  </si>
  <si>
    <t>g</t>
  </si>
  <si>
    <t>h</t>
  </si>
  <si>
    <t>i</t>
  </si>
  <si>
    <t>j</t>
  </si>
  <si>
    <r>
      <rPr>
        <b/>
        <sz val="11"/>
        <color rgb="FF000000"/>
        <rFont val="Arial"/>
        <family val="2"/>
      </rPr>
      <t>FORMATO: DESCRIPCION DEL RIESGO</t>
    </r>
    <r>
      <rPr>
        <sz val="11"/>
        <color rgb="FF000000"/>
        <rFont val="Arial"/>
        <family val="2"/>
      </rPr>
      <t xml:space="preserve"> </t>
    </r>
  </si>
  <si>
    <t>Pagina:  7 de 15</t>
  </si>
  <si>
    <t>Descripción</t>
  </si>
  <si>
    <t xml:space="preserve"> Clasificación</t>
  </si>
  <si>
    <t>Causas</t>
  </si>
  <si>
    <t>La combinación de factores  como: el amiguismo político o tráfico de influencias, la omisión en la aplicación de la normatividad, el desconocimiento del proceso, las actividades o el procedimiento, sumado a la   pueden ocasionar el Otorgamiento de encargos  sin el lleno de requisitos establecidos en la normatividad para beneficio de un tercero con las siguientes potenciales consecuencias:Investigaciones Disciplinarias, Penales y Fiscales, Demandas contra el estado, Desmejoramiento de las condiciones laborales en casos que se presente imposición  para el servidor público</t>
  </si>
  <si>
    <t>La combinación de factores  como: la faltade aplicación y apropiación de la normatividad vigente y la falta de apropiación de los valores y principios establecidos en el código de integridad y buen gobierno , la falta de la manifestacion del posibles conflictos de interes  ,  cuando se presenta un procesos contractual, legal o administrativo  consecuencias:Investigaciones Disciplinarias, Penales y Fiscales, Demandas contra el estado</t>
  </si>
  <si>
    <t xml:space="preserve">Codigo:FOR-13-PRO-SIG-05                         </t>
  </si>
  <si>
    <t>FORMATO:DETERMINACION  DE LA PROBABILIDAD</t>
  </si>
  <si>
    <t>Pagina:  8 de 15</t>
  </si>
  <si>
    <t>PRIORIZACION DE LA PROBABILIDAD
(Califique de 1 a 5 , de acuerdo con la tabla de criterios</t>
  </si>
  <si>
    <t>Nivel</t>
  </si>
  <si>
    <t xml:space="preserve">Codigo: FOR-13-PRO-SIG-05       </t>
  </si>
  <si>
    <t>FORMATO: DETERMINACION DEL IMPACTO RIESGOS DE CORRUPCION</t>
  </si>
  <si>
    <t>Pagina:  10 de 15</t>
  </si>
  <si>
    <t>RIESGO DE CORRUPCION</t>
  </si>
  <si>
    <t>SI EL RIESGO DE CORRUPCION SE MATERIALIZA PODRIA…</t>
  </si>
  <si>
    <t>RESPUESTA (MARQUE CON X)</t>
  </si>
  <si>
    <t>NIVEL DE IMPACTO</t>
  </si>
  <si>
    <t>1 ¿Afectar al grupo de funcionarios del proceso?</t>
  </si>
  <si>
    <t>X</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</si>
  <si>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</si>
  <si>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</si>
  <si>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</si>
  <si>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</si>
  <si>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</si>
  <si>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</si>
  <si>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</si>
  <si>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</si>
  <si>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</si>
  <si>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</si>
  <si>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</si>
  <si>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</si>
  <si>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</si>
  <si>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</si>
  <si>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</si>
  <si>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</si>
  <si>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</si>
  <si>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</si>
  <si>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Versión:05</t>
  </si>
  <si>
    <r>
      <rPr>
        <b/>
        <sz val="11"/>
        <color rgb="FF000000"/>
        <rFont val="Arial"/>
        <family val="2"/>
      </rPr>
      <t xml:space="preserve">FORMATO: </t>
    </r>
    <r>
      <rPr>
        <sz val="11"/>
        <color rgb="FF000000"/>
        <rFont val="Arial"/>
        <family val="2"/>
      </rPr>
      <t>MAPA DE RIESGOS ADMINISTRATIVO</t>
    </r>
  </si>
  <si>
    <t>Pagina:  11 de 15</t>
  </si>
  <si>
    <t>GRAFICO DE UBICACIÓN EN LA ZONA DE RIESGO</t>
  </si>
  <si>
    <t>RIESGO:</t>
  </si>
  <si>
    <t>ZONA</t>
  </si>
  <si>
    <t>PROBABILIDAD DE OCURRENCIA</t>
  </si>
  <si>
    <t xml:space="preserve"> IMPACTO</t>
  </si>
  <si>
    <t>ZONA DE RIESGO</t>
  </si>
  <si>
    <t>Casi Seguro</t>
  </si>
  <si>
    <t>Probable</t>
  </si>
  <si>
    <t>Posible</t>
  </si>
  <si>
    <t>Improbable</t>
  </si>
  <si>
    <t>Rara Vez</t>
  </si>
  <si>
    <t>Insignificante</t>
  </si>
  <si>
    <t>Menor</t>
  </si>
  <si>
    <t>Moderado</t>
  </si>
  <si>
    <t>Mayor</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</si>
  <si>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</si>
  <si>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</si>
  <si>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</si>
  <si>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</si>
  <si>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</si>
  <si>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</si>
  <si>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</si>
  <si>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</si>
  <si>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</si>
  <si>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</si>
  <si>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</si>
  <si>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</si>
  <si>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</si>
  <si>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</si>
  <si>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</si>
  <si>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Seleccione</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</si>
  <si>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</si>
  <si>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</si>
  <si>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</si>
  <si>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</si>
  <si>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</si>
  <si>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</si>
  <si>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</si>
  <si>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</si>
  <si>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</si>
  <si>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</si>
  <si>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</si>
  <si>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</si>
  <si>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</si>
  <si>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</si>
  <si>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</si>
  <si>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</si>
  <si>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</si>
  <si>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</si>
  <si>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</si>
  <si>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</si>
  <si>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</si>
  <si>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</si>
  <si>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</si>
  <si>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</si>
  <si>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</si>
  <si>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</si>
  <si>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</si>
  <si>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</si>
  <si>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</si>
  <si>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</si>
  <si>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</si>
  <si>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</si>
  <si>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</si>
  <si>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</si>
  <si>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</si>
  <si>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</si>
  <si>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</si>
  <si>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</si>
  <si>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</si>
  <si>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</si>
  <si>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</si>
  <si>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</si>
  <si>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</si>
  <si>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</si>
  <si>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</si>
  <si>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</si>
  <si>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</si>
  <si>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</si>
  <si>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</si>
  <si>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</si>
  <si>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</si>
  <si>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</si>
  <si>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</si>
  <si>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</si>
  <si>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</si>
  <si>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</si>
  <si>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</si>
  <si>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Pagina:  12 de 15</t>
  </si>
  <si>
    <t>RIESGO</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</si>
  <si>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</si>
  <si>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</si>
  <si>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</si>
  <si>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</si>
  <si>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</si>
  <si>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</si>
  <si>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</si>
  <si>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</si>
  <si>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</si>
  <si>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</si>
  <si>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</si>
  <si>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</si>
  <si>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1)Director  de Talento Humano 2) cada vez que se presente un encargo o provisionalidad 3) validar el cumplimiento de los requisitos establecidos en la norma para otorgamiento de encargos  o provisionalidad 4) revisión de cada uno de los criterios establecidos en Normatividad vigente  para otorgamiento de encargos  o provisionalidades versus soportes en la historia laboral 5) Si se encuentra el no cumplimiento de un criterio se continua con el siguiente candidato con derecho preferencial 6) Se publica el listado de los candidatos para el otorgamiento de encargos o provisionalidades, los memorandos, el comunicado y el decreto que confiere el encargo a los correos  personales, intranet y cartelera  para que el funcionario ejerza el derecho a la reclamación.</t>
  </si>
  <si>
    <t>1. Responsable</t>
  </si>
  <si>
    <t>¿Existe un responsable asignado a la ejecución del control?</t>
  </si>
  <si>
    <t>FUERTE</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</si>
  <si>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</si>
  <si>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</si>
  <si>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</si>
  <si>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</si>
  <si>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</si>
  <si>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</si>
  <si>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</si>
  <si>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</si>
  <si>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</si>
  <si>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</si>
  <si>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</si>
  <si>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</si>
  <si>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</si>
  <si>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</si>
  <si>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 xml:space="preserve"> 1.)  Dirección de Talento Humano, 2) Mensualmente 3.) Socialización del Código de integridad y Buen Gobierno. 4) Verificar el cumplimiento del cronograma de actividades que desarrolla cada Secretaria. 5) Verificar el impacto de las actividades realizadas por cada Secretaria. 6) evidenciando la ejecución de las actividades en informes o memorandos </t>
  </si>
  <si>
    <t>4. Cómo se realiza la actividad de control</t>
  </si>
  <si>
    <t>5. Qué pasa con las observaciones o desviaciones</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</si>
  <si>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</si>
  <si>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FORMATO: EVALUACION SOLIDEZ  DEL CONJUNTO DE CONTROLES</t>
  </si>
  <si>
    <t>Pagina:  13 de 15</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</si>
  <si>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</si>
  <si>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</si>
  <si>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</si>
  <si>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</si>
  <si>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Pagina:  14 de 15</t>
  </si>
  <si>
    <t>ZONA RESIDUAL</t>
  </si>
  <si>
    <t>ZONA INHERENTE</t>
  </si>
  <si>
    <t>NIVEL DE SOLIDEZ DEL CONJUNTO DE LOS CONTROLES</t>
  </si>
  <si>
    <t>x</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</si>
  <si>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</si>
  <si>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</si>
  <si>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</si>
  <si>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</si>
  <si>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</si>
  <si>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</si>
  <si>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</si>
  <si>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</si>
  <si>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</si>
  <si>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</si>
  <si>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</si>
  <si>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</si>
  <si>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</si>
  <si>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</si>
  <si>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</si>
  <si>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</si>
  <si>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</si>
  <si>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SEGUIMIENTO NOVIEMBRE -DICIEMBRE</t>
  </si>
  <si>
    <t>COMPARTIR EL RIESGO</t>
  </si>
  <si>
    <t>Vincular personal competente, y suministrar capacitacion al personal  que lo requiera para mejorar las competencias</t>
  </si>
  <si>
    <t>Acto administrativo, Resolución para otorgamiento de encargos o provisionalidades</t>
  </si>
  <si>
    <t xml:space="preserve">Director (a) Talento Humano </t>
  </si>
  <si>
    <t>01/11/2024 
31/12/2024</t>
  </si>
  <si>
    <t>EFICACIA: Índice de Cumplimiento                    A= (# de encargos otorgados bajo el cumplimiento de la normatividad/ # encargos otorgados)*100</t>
  </si>
  <si>
    <r>
      <rPr>
        <sz val="10"/>
        <color rgb="FF000000"/>
        <rFont val="Arial"/>
        <family val="2"/>
      </rPr>
      <t xml:space="preserve">Durante el período se dio 1 encargo </t>
    </r>
    <r>
      <rPr>
        <sz val="10"/>
        <color rgb="FFFF0000"/>
        <rFont val="Arial"/>
        <family val="2"/>
      </rPr>
      <t xml:space="preserve">
</t>
    </r>
    <r>
      <rPr>
        <sz val="10"/>
        <color rgb="FF000000"/>
        <rFont val="Arial"/>
        <family val="2"/>
      </rPr>
      <t>Durante el período se realizaron 6</t>
    </r>
    <r>
      <rPr>
        <sz val="10"/>
        <color rgb="FFFF0000"/>
        <rFont val="Arial"/>
        <family val="2"/>
      </rPr>
      <t xml:space="preserve"> </t>
    </r>
    <r>
      <rPr>
        <sz val="10"/>
        <color rgb="FF000000"/>
        <rFont val="Arial"/>
        <family val="2"/>
      </rPr>
      <t>nombramientos en provisionalidad</t>
    </r>
  </si>
  <si>
    <t xml:space="preserve">Socializacion del Codigo de integridad mediante actividades dinamicas y de aprendizaje </t>
  </si>
  <si>
    <t>Circular</t>
  </si>
  <si>
    <t>Durante el período se llevó a cabo 2 socializaciones en las diferentes secretarias (CIRCULAR 0036 del 22 de abril de 2024)</t>
  </si>
  <si>
    <t>q</t>
  </si>
  <si>
    <t>|</t>
  </si>
  <si>
    <t>|qADFSAj</t>
  </si>
  <si>
    <t>ACCIÓN DE CONTINGENCIA</t>
  </si>
  <si>
    <t>Aplicación de la normatividad  regulada por la CNSC y el DAFP para las entidades públicas</t>
  </si>
  <si>
    <t>Memorandos u oficios remitidos a las autoridades correspondientes</t>
  </si>
  <si>
    <t>Se revisaron todas las circulares emitidas por el DAFP y CNSC y a las actualizaciones normativas</t>
  </si>
  <si>
    <t>Documentación actualizada frente al conflicto de interés</t>
  </si>
  <si>
    <t>Indice de cumplimiento = (Actividades ejecutadas /Actividades programadas)*100</t>
  </si>
  <si>
    <t xml:space="preserve">Durante el período no se han presentado conflictos de intereses </t>
  </si>
  <si>
    <t xml:space="preserve">Socialización del conflicto de interés </t>
  </si>
  <si>
    <t>Actas de reunión, formatos de declaración, matriz seguimiento</t>
  </si>
  <si>
    <t>Durante el período se realizó una jornada de inducción donde se socializó l atemática de conflicto de intereses (CIRCULAR 184)</t>
  </si>
  <si>
    <t>Vincular personal con conocimientos y experiencia que aporten al cumplimiento de las actividades propias del cargo y dependencia</t>
  </si>
  <si>
    <t>Actas de inducción/reinducción</t>
  </si>
  <si>
    <t>Durante el período se desarrolló una jornada de inducción (CIRCULAR 184)</t>
  </si>
  <si>
    <t>CATASTRÓFICO</t>
  </si>
  <si>
    <t>ACEPTAR EL RIESGO</t>
  </si>
  <si>
    <t>EVITAR EL RIESGO</t>
  </si>
  <si>
    <t>REDUCIR EL RIESGO</t>
  </si>
  <si>
    <t>Pagina:  6 de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</si>
</sst>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m/yyyy"/>
  </numFmts>
  <fonts count="52" x14ac:knownFonts="1">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4"/>
      <color theme="1"/>
      <name val="Arial"/>
      <family val="2"/>
    </font>
    <font>
      <sz val="12"/>
      <color theme="1"/>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2"/>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sz val="10"/>
      <color rgb="FFFF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
      <b/>
      <sz val="9"/>
      <color rgb="FF000000"/>
      <name val="Arial"/>
      <family val="2"/>
    </font>
    <font>
      <sz val="10"/>
      <color rgb="FF000000"/>
      <name val="Arial"/>
      <family val="2"/>
    </font>
    <font>
      <b/>
      <sz val="11"/>
      <color theme="1"/>
      <name val="Calibri"/>
      <family val="2"/>
      <scheme val="minor"/>
    </font>
    <font>
      <b/>
      <sz val="11"/>
      <name val="Calibri"/>
      <family val="2"/>
    </font>
  </fonts>
  <fills count="25">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FFA365"/>
        <bgColor rgb="FFFFA365"/>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theme="5"/>
        <bgColor theme="5"/>
      </patternFill>
    </fill>
    <fill>
      <patternFill patternType="solid">
        <fgColor rgb="FF92D050"/>
        <bgColor rgb="FF92D050"/>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s>
  <borders count="165">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theme="0"/>
      </right>
      <top/>
      <bottom/>
      <diagonal/>
    </border>
    <border>
      <left/>
      <right style="medium">
        <color rgb="FF000000"/>
      </right>
      <top style="medium">
        <color rgb="FF000000"/>
      </top>
      <bottom style="medium">
        <color rgb="FF000000"/>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630">
    <xf numFmtId="0" fontId="0" fillId="0" borderId="0" xfId="0"/>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9" xfId="0" applyFont="1" applyFill="1" applyBorder="1" applyAlignment="1">
      <alignment vertical="center"/>
    </xf>
    <xf numFmtId="0" fontId="7" fillId="12" borderId="60" xfId="0" applyFont="1" applyFill="1" applyBorder="1" applyAlignment="1">
      <alignment horizontal="center" vertical="center"/>
    </xf>
    <xf numFmtId="0" fontId="7" fillId="12" borderId="61" xfId="0" applyFont="1" applyFill="1" applyBorder="1" applyAlignment="1">
      <alignment horizontal="center" vertical="center"/>
    </xf>
    <xf numFmtId="0" fontId="4" fillId="13" borderId="62" xfId="0" applyFont="1" applyFill="1" applyBorder="1" applyAlignment="1">
      <alignment vertical="center" wrapText="1"/>
    </xf>
    <xf numFmtId="0" fontId="4" fillId="11" borderId="10" xfId="0" applyFont="1" applyFill="1" applyBorder="1" applyAlignment="1">
      <alignment horizontal="left" vertical="center" wrapText="1"/>
    </xf>
    <xf numFmtId="0" fontId="4" fillId="13" borderId="10" xfId="0" applyFont="1" applyFill="1" applyBorder="1" applyAlignment="1">
      <alignment vertical="center" wrapText="1"/>
    </xf>
    <xf numFmtId="0" fontId="4" fillId="0" borderId="10" xfId="0" applyFont="1" applyBorder="1" applyAlignment="1">
      <alignment horizontal="left" vertical="center" wrapText="1"/>
    </xf>
    <xf numFmtId="0" fontId="4" fillId="0" borderId="63" xfId="0" applyFont="1" applyBorder="1" applyAlignment="1">
      <alignment horizontal="left" vertical="center" wrapText="1"/>
    </xf>
    <xf numFmtId="0" fontId="4" fillId="0" borderId="10" xfId="0" applyFont="1" applyBorder="1" applyAlignment="1">
      <alignment horizontal="left" vertical="center"/>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4" fillId="0" borderId="64"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10" fillId="0" borderId="0" xfId="0" applyFont="1"/>
    <xf numFmtId="0" fontId="4" fillId="0" borderId="66" xfId="0" applyFont="1" applyBorder="1" applyAlignment="1">
      <alignment horizontal="left" vertical="center" wrapText="1"/>
    </xf>
    <xf numFmtId="0" fontId="4" fillId="0" borderId="66" xfId="0" applyFont="1" applyBorder="1"/>
    <xf numFmtId="0" fontId="4" fillId="0" borderId="14" xfId="0" applyFont="1" applyBorder="1"/>
    <xf numFmtId="0" fontId="4" fillId="0" borderId="31" xfId="0" applyFont="1" applyBorder="1"/>
    <xf numFmtId="0" fontId="4" fillId="11" borderId="69" xfId="0" applyFont="1" applyFill="1" applyBorder="1" applyAlignment="1">
      <alignment horizontal="left" vertical="center" wrapText="1"/>
    </xf>
    <xf numFmtId="0" fontId="4" fillId="11" borderId="70" xfId="0" applyFont="1" applyFill="1" applyBorder="1" applyAlignment="1">
      <alignment horizontal="left" vertical="center" wrapText="1"/>
    </xf>
    <xf numFmtId="0" fontId="4" fillId="0" borderId="71" xfId="0" applyFont="1" applyBorder="1"/>
    <xf numFmtId="0" fontId="11" fillId="14" borderId="75" xfId="0" applyFont="1" applyFill="1" applyBorder="1" applyAlignment="1">
      <alignment horizontal="center" vertical="center" wrapText="1"/>
    </xf>
    <xf numFmtId="0" fontId="6" fillId="14" borderId="75" xfId="0" applyFont="1" applyFill="1" applyBorder="1" applyAlignment="1">
      <alignment horizontal="center" vertical="center" wrapText="1"/>
    </xf>
    <xf numFmtId="0" fontId="12" fillId="14" borderId="75" xfId="0" applyFont="1" applyFill="1" applyBorder="1" applyAlignment="1">
      <alignment horizontal="center" vertical="center" wrapText="1"/>
    </xf>
    <xf numFmtId="164" fontId="12" fillId="14" borderId="76" xfId="0" applyNumberFormat="1" applyFont="1" applyFill="1" applyBorder="1" applyAlignment="1">
      <alignment horizontal="center" vertical="center" wrapText="1"/>
    </xf>
    <xf numFmtId="0" fontId="13" fillId="14" borderId="77" xfId="0" applyFont="1" applyFill="1" applyBorder="1" applyAlignment="1">
      <alignment horizontal="center" vertical="center" wrapText="1"/>
    </xf>
    <xf numFmtId="0" fontId="14" fillId="0" borderId="0" xfId="0" applyFont="1" applyAlignment="1">
      <alignment horizontal="center" vertical="center" wrapText="1"/>
    </xf>
    <xf numFmtId="0" fontId="4" fillId="0" borderId="10" xfId="0" applyFont="1" applyBorder="1" applyAlignment="1">
      <alignment horizontal="center" vertical="center"/>
    </xf>
    <xf numFmtId="165" fontId="4" fillId="0" borderId="65" xfId="0" applyNumberFormat="1" applyFont="1" applyBorder="1" applyAlignment="1">
      <alignment horizontal="center" vertical="center"/>
    </xf>
    <xf numFmtId="0" fontId="10" fillId="0" borderId="78" xfId="0" applyFont="1" applyBorder="1" applyAlignment="1">
      <alignment horizontal="center" vertical="top"/>
    </xf>
    <xf numFmtId="0" fontId="10" fillId="0" borderId="79" xfId="0" applyFont="1" applyBorder="1" applyAlignment="1">
      <alignment vertical="top"/>
    </xf>
    <xf numFmtId="0" fontId="10" fillId="0" borderId="79" xfId="0" applyFont="1" applyBorder="1"/>
    <xf numFmtId="164" fontId="4" fillId="0" borderId="65" xfId="0" applyNumberFormat="1" applyFont="1" applyBorder="1" applyAlignment="1">
      <alignment horizontal="center" vertical="center"/>
    </xf>
    <xf numFmtId="0" fontId="4" fillId="0" borderId="80" xfId="0" applyFont="1" applyBorder="1" applyAlignment="1">
      <alignment horizontal="center" vertical="center"/>
    </xf>
    <xf numFmtId="0" fontId="4" fillId="0" borderId="80" xfId="0" applyFont="1" applyBorder="1" applyAlignment="1">
      <alignment horizontal="left" vertical="center" wrapText="1"/>
    </xf>
    <xf numFmtId="164" fontId="4" fillId="0" borderId="47" xfId="0" applyNumberFormat="1" applyFont="1" applyBorder="1" applyAlignment="1">
      <alignment horizontal="center" vertical="center"/>
    </xf>
    <xf numFmtId="0" fontId="10" fillId="0" borderId="81" xfId="0" applyFont="1" applyBorder="1"/>
    <xf numFmtId="164" fontId="4" fillId="15" borderId="83" xfId="0" applyNumberFormat="1" applyFont="1" applyFill="1" applyBorder="1" applyAlignment="1">
      <alignment vertical="center"/>
    </xf>
    <xf numFmtId="164" fontId="4" fillId="2" borderId="64" xfId="0" applyNumberFormat="1" applyFont="1" applyFill="1" applyBorder="1" applyAlignment="1">
      <alignment vertical="center"/>
    </xf>
    <xf numFmtId="0" fontId="10" fillId="0" borderId="0" xfId="0" applyFont="1" applyAlignment="1">
      <alignment horizontal="center"/>
    </xf>
    <xf numFmtId="164" fontId="10"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0" fillId="16" borderId="18" xfId="0" applyFont="1" applyFill="1" applyBorder="1" applyAlignment="1">
      <alignment wrapText="1"/>
    </xf>
    <xf numFmtId="0" fontId="10" fillId="0" borderId="5" xfId="0" applyFont="1" applyBorder="1"/>
    <xf numFmtId="0" fontId="10" fillId="0" borderId="83" xfId="0" applyFont="1" applyBorder="1"/>
    <xf numFmtId="0" fontId="9" fillId="0" borderId="0" xfId="0" applyFont="1" applyAlignment="1">
      <alignment wrapText="1"/>
    </xf>
    <xf numFmtId="0" fontId="10" fillId="0" borderId="10" xfId="0" applyFont="1" applyBorder="1"/>
    <xf numFmtId="0" fontId="10" fillId="0" borderId="63" xfId="0" applyFont="1" applyBorder="1"/>
    <xf numFmtId="0" fontId="10" fillId="16" borderId="62" xfId="0" applyFont="1" applyFill="1" applyBorder="1" applyAlignment="1">
      <alignment wrapText="1"/>
    </xf>
    <xf numFmtId="0" fontId="10" fillId="0" borderId="84" xfId="0" applyFont="1" applyBorder="1"/>
    <xf numFmtId="0" fontId="10" fillId="0" borderId="11" xfId="0" applyFont="1" applyBorder="1"/>
    <xf numFmtId="0" fontId="15" fillId="0" borderId="0" xfId="0" applyFont="1"/>
    <xf numFmtId="0" fontId="7" fillId="12" borderId="87" xfId="0" applyFont="1" applyFill="1" applyBorder="1" applyAlignment="1">
      <alignment horizontal="center" vertical="center"/>
    </xf>
    <xf numFmtId="0" fontId="7" fillId="12" borderId="88" xfId="0" applyFont="1" applyFill="1" applyBorder="1" applyAlignment="1">
      <alignment horizontal="center" vertical="center"/>
    </xf>
    <xf numFmtId="0" fontId="7" fillId="12" borderId="88" xfId="0" applyFont="1" applyFill="1" applyBorder="1" applyAlignment="1">
      <alignment vertical="center"/>
    </xf>
    <xf numFmtId="0" fontId="7" fillId="12" borderId="88" xfId="0" applyFont="1" applyFill="1" applyBorder="1" applyAlignment="1">
      <alignment horizontal="center" vertical="center" wrapText="1"/>
    </xf>
    <xf numFmtId="0" fontId="7" fillId="12" borderId="89" xfId="0" applyFont="1" applyFill="1" applyBorder="1" applyAlignment="1">
      <alignment horizontal="center" vertical="center"/>
    </xf>
    <xf numFmtId="0" fontId="10" fillId="0" borderId="16" xfId="0" applyFont="1" applyBorder="1"/>
    <xf numFmtId="0" fontId="10" fillId="0" borderId="64" xfId="0" applyFont="1" applyBorder="1"/>
    <xf numFmtId="0" fontId="9" fillId="0" borderId="5" xfId="0" applyFont="1" applyBorder="1" applyAlignment="1">
      <alignment vertical="center" wrapText="1"/>
    </xf>
    <xf numFmtId="0" fontId="9" fillId="0" borderId="5" xfId="0" applyFont="1" applyBorder="1" applyAlignment="1">
      <alignment horizontal="left" vertical="center" wrapText="1"/>
    </xf>
    <xf numFmtId="0" fontId="9" fillId="0" borderId="10" xfId="0" applyFont="1" applyBorder="1" applyAlignment="1">
      <alignment vertical="center" wrapText="1"/>
    </xf>
    <xf numFmtId="0" fontId="9" fillId="0" borderId="10" xfId="0" applyFont="1" applyBorder="1" applyAlignment="1">
      <alignment horizontal="left" vertical="center" wrapText="1"/>
    </xf>
    <xf numFmtId="166" fontId="9" fillId="0" borderId="10" xfId="0" applyNumberFormat="1" applyFont="1" applyBorder="1" applyAlignment="1">
      <alignment horizontal="left" vertical="center" wrapText="1"/>
    </xf>
    <xf numFmtId="0" fontId="9" fillId="0" borderId="16" xfId="0" applyFont="1" applyBorder="1" applyAlignment="1">
      <alignment vertical="center" wrapText="1"/>
    </xf>
    <xf numFmtId="0" fontId="9" fillId="0" borderId="16" xfId="0" applyFont="1" applyBorder="1" applyAlignment="1">
      <alignment horizontal="left" vertical="center" wrapText="1"/>
    </xf>
    <xf numFmtId="0" fontId="6" fillId="17" borderId="10" xfId="0" applyFont="1" applyFill="1" applyBorder="1" applyAlignment="1">
      <alignment horizontal="center" vertical="center"/>
    </xf>
    <xf numFmtId="0" fontId="6" fillId="17" borderId="63"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4" xfId="0" applyFont="1" applyBorder="1" applyAlignment="1">
      <alignment horizontal="center" vertical="center" wrapText="1"/>
    </xf>
    <xf numFmtId="0" fontId="9" fillId="11" borderId="69" xfId="0" applyFont="1" applyFill="1" applyBorder="1" applyAlignment="1">
      <alignment horizontal="left"/>
    </xf>
    <xf numFmtId="0" fontId="21"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99"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83" xfId="0" applyFont="1" applyFill="1" applyBorder="1" applyAlignment="1">
      <alignment horizontal="center" vertical="center" wrapText="1"/>
    </xf>
    <xf numFmtId="0" fontId="21" fillId="0" borderId="10" xfId="0" applyFont="1" applyBorder="1" applyAlignment="1">
      <alignment vertical="center" wrapText="1"/>
    </xf>
    <xf numFmtId="0" fontId="21" fillId="0" borderId="10" xfId="0" applyFont="1" applyBorder="1" applyAlignment="1">
      <alignment horizontal="center" vertical="center" wrapText="1"/>
    </xf>
    <xf numFmtId="0" fontId="21" fillId="0" borderId="80" xfId="0" applyFont="1" applyBorder="1" applyAlignment="1">
      <alignment vertical="center" wrapText="1"/>
    </xf>
    <xf numFmtId="0" fontId="21" fillId="0" borderId="10" xfId="0" applyFont="1" applyBorder="1" applyAlignment="1">
      <alignment horizontal="left" vertical="center" wrapText="1"/>
    </xf>
    <xf numFmtId="0" fontId="21" fillId="0" borderId="10" xfId="0" applyFont="1" applyBorder="1" applyAlignment="1">
      <alignment horizontal="center" vertical="center"/>
    </xf>
    <xf numFmtId="0" fontId="9" fillId="0" borderId="62" xfId="0" applyFont="1" applyBorder="1" applyAlignment="1">
      <alignment horizontal="left" vertical="top"/>
    </xf>
    <xf numFmtId="0" fontId="9" fillId="0" borderId="10" xfId="0" applyFont="1" applyBorder="1" applyAlignment="1">
      <alignment horizontal="left" vertical="top"/>
    </xf>
    <xf numFmtId="0" fontId="4" fillId="0" borderId="62" xfId="0" applyFont="1" applyBorder="1"/>
    <xf numFmtId="0" fontId="4" fillId="0" borderId="10" xfId="0" applyFont="1" applyBorder="1"/>
    <xf numFmtId="0" fontId="4" fillId="0" borderId="90" xfId="0" applyFont="1" applyBorder="1"/>
    <xf numFmtId="0" fontId="4" fillId="0" borderId="80" xfId="0" applyFont="1" applyBorder="1"/>
    <xf numFmtId="0" fontId="4" fillId="0" borderId="22" xfId="0" applyFont="1" applyBorder="1"/>
    <xf numFmtId="0" fontId="4" fillId="0" borderId="16" xfId="0" applyFont="1" applyBorder="1"/>
    <xf numFmtId="0" fontId="7" fillId="12" borderId="102" xfId="0" applyFont="1" applyFill="1" applyBorder="1" applyAlignment="1">
      <alignment horizontal="center" vertical="center"/>
    </xf>
    <xf numFmtId="0" fontId="7" fillId="12" borderId="99" xfId="0" applyFont="1" applyFill="1" applyBorder="1" applyAlignment="1">
      <alignment horizontal="center" vertical="center"/>
    </xf>
    <xf numFmtId="0" fontId="7" fillId="12" borderId="5" xfId="0" applyFont="1" applyFill="1" applyBorder="1" applyAlignment="1">
      <alignment horizontal="center" vertical="center"/>
    </xf>
    <xf numFmtId="0" fontId="9" fillId="0" borderId="80" xfId="0" applyFont="1" applyBorder="1" applyAlignment="1">
      <alignment horizontal="left" vertical="center" wrapText="1"/>
    </xf>
    <xf numFmtId="0" fontId="9" fillId="0" borderId="10" xfId="0" applyFont="1" applyBorder="1" applyAlignment="1">
      <alignment horizontal="left" vertical="center"/>
    </xf>
    <xf numFmtId="0" fontId="4" fillId="0" borderId="80" xfId="0" applyFont="1" applyBorder="1" applyAlignment="1">
      <alignment horizontal="left" vertical="center"/>
    </xf>
    <xf numFmtId="0" fontId="4" fillId="0" borderId="16" xfId="0" applyFont="1" applyBorder="1" applyAlignment="1">
      <alignment horizontal="left" vertical="center"/>
    </xf>
    <xf numFmtId="1" fontId="6" fillId="14" borderId="105" xfId="0" applyNumberFormat="1" applyFont="1" applyFill="1" applyBorder="1" applyAlignment="1">
      <alignment horizontal="center" vertical="center" wrapText="1"/>
    </xf>
    <xf numFmtId="0" fontId="6" fillId="14" borderId="63" xfId="0" applyFont="1" applyFill="1" applyBorder="1" applyAlignment="1">
      <alignment horizontal="center" vertical="center"/>
    </xf>
    <xf numFmtId="0" fontId="9" fillId="11" borderId="75" xfId="0" applyFont="1" applyFill="1" applyBorder="1" applyAlignment="1">
      <alignment horizontal="center" vertical="center" wrapText="1"/>
    </xf>
    <xf numFmtId="0" fontId="9" fillId="0" borderId="10" xfId="0" applyFont="1" applyBorder="1" applyAlignment="1">
      <alignment horizontal="center" vertical="center" wrapText="1"/>
    </xf>
    <xf numFmtId="1" fontId="9" fillId="0" borderId="10" xfId="0" applyNumberFormat="1" applyFont="1" applyBorder="1" applyAlignment="1">
      <alignment horizontal="center" vertical="center"/>
    </xf>
    <xf numFmtId="0" fontId="9" fillId="0" borderId="63" xfId="0" applyFont="1" applyBorder="1" applyAlignment="1">
      <alignment horizontal="center" vertical="center"/>
    </xf>
    <xf numFmtId="165" fontId="4" fillId="0" borderId="0" xfId="0" applyNumberFormat="1" applyFont="1"/>
    <xf numFmtId="0" fontId="9" fillId="0" borderId="16" xfId="0" applyFont="1" applyBorder="1" applyAlignment="1">
      <alignment horizontal="center" vertical="center" wrapText="1"/>
    </xf>
    <xf numFmtId="1" fontId="9" fillId="0" borderId="16" xfId="0" applyNumberFormat="1" applyFont="1" applyBorder="1" applyAlignment="1">
      <alignment horizontal="center" vertical="center"/>
    </xf>
    <xf numFmtId="0" fontId="9" fillId="0" borderId="64" xfId="0" applyFont="1" applyBorder="1" applyAlignment="1">
      <alignment horizontal="center" vertical="center"/>
    </xf>
    <xf numFmtId="1" fontId="4" fillId="0" borderId="0" xfId="0" applyNumberFormat="1" applyFont="1"/>
    <xf numFmtId="0" fontId="7" fillId="14" borderId="16" xfId="0" applyFont="1" applyFill="1" applyBorder="1" applyAlignment="1">
      <alignment horizontal="center"/>
    </xf>
    <xf numFmtId="0" fontId="7" fillId="14" borderId="16" xfId="0" applyFont="1" applyFill="1" applyBorder="1"/>
    <xf numFmtId="0" fontId="6" fillId="17" borderId="10" xfId="0" applyFont="1" applyFill="1" applyBorder="1"/>
    <xf numFmtId="0" fontId="4" fillId="0" borderId="10" xfId="0" applyFont="1" applyBorder="1" applyAlignment="1">
      <alignment horizontal="center" vertical="top" wrapText="1"/>
    </xf>
    <xf numFmtId="0" fontId="1" fillId="10" borderId="107" xfId="0" applyFont="1" applyFill="1" applyBorder="1" applyAlignment="1">
      <alignment vertical="center" wrapText="1"/>
    </xf>
    <xf numFmtId="0" fontId="1" fillId="10" borderId="107" xfId="0" applyFont="1" applyFill="1" applyBorder="1" applyAlignment="1">
      <alignment horizontal="center" vertical="center" wrapText="1"/>
    </xf>
    <xf numFmtId="0" fontId="23" fillId="10" borderId="107" xfId="0" applyFont="1" applyFill="1" applyBorder="1" applyAlignment="1">
      <alignment vertical="center" wrapText="1"/>
    </xf>
    <xf numFmtId="0" fontId="4" fillId="11" borderId="110" xfId="0" applyFont="1" applyFill="1" applyBorder="1" applyAlignment="1">
      <alignment horizontal="center" vertical="center"/>
    </xf>
    <xf numFmtId="0" fontId="4" fillId="11" borderId="69" xfId="0" applyFont="1" applyFill="1" applyBorder="1" applyAlignment="1">
      <alignment horizontal="center" vertical="center"/>
    </xf>
    <xf numFmtId="0" fontId="4" fillId="0" borderId="0" xfId="0" applyFont="1" applyAlignment="1">
      <alignment horizontal="center" vertical="center"/>
    </xf>
    <xf numFmtId="0" fontId="4" fillId="0" borderId="66" xfId="0" applyFont="1" applyBorder="1" applyAlignment="1">
      <alignment horizontal="center" vertical="center"/>
    </xf>
    <xf numFmtId="0" fontId="4" fillId="11" borderId="111" xfId="0" applyFont="1" applyFill="1" applyBorder="1" applyAlignment="1">
      <alignment horizontal="center" vertical="center"/>
    </xf>
    <xf numFmtId="0" fontId="6" fillId="11" borderId="69" xfId="0" applyFont="1" applyFill="1" applyBorder="1" applyAlignment="1">
      <alignment horizontal="center" vertical="center"/>
    </xf>
    <xf numFmtId="0" fontId="6" fillId="11" borderId="117" xfId="0" applyFont="1" applyFill="1" applyBorder="1" applyAlignment="1">
      <alignment horizontal="center" vertical="center"/>
    </xf>
    <xf numFmtId="0" fontId="26" fillId="18" borderId="69" xfId="0" applyFont="1" applyFill="1" applyBorder="1" applyAlignment="1">
      <alignment horizontal="center" vertical="center"/>
    </xf>
    <xf numFmtId="0" fontId="26" fillId="11" borderId="69" xfId="0" applyFont="1" applyFill="1" applyBorder="1" applyAlignment="1">
      <alignment horizontal="center" vertical="center"/>
    </xf>
    <xf numFmtId="0" fontId="26" fillId="9" borderId="69" xfId="0" applyFont="1" applyFill="1" applyBorder="1" applyAlignment="1">
      <alignment horizontal="center" vertical="center"/>
    </xf>
    <xf numFmtId="0" fontId="26" fillId="0" borderId="0" xfId="0" applyFont="1" applyAlignment="1">
      <alignment horizontal="center" vertical="center"/>
    </xf>
    <xf numFmtId="0" fontId="26" fillId="2" borderId="69" xfId="0" applyFont="1" applyFill="1" applyBorder="1" applyAlignment="1">
      <alignment horizontal="center" vertical="center"/>
    </xf>
    <xf numFmtId="0" fontId="26" fillId="20" borderId="69" xfId="0" applyFont="1" applyFill="1" applyBorder="1" applyAlignment="1">
      <alignment horizontal="center" vertical="center"/>
    </xf>
    <xf numFmtId="0" fontId="6" fillId="11" borderId="69" xfId="0" applyFont="1" applyFill="1" applyBorder="1" applyAlignment="1">
      <alignment horizontal="center" vertical="center" wrapText="1"/>
    </xf>
    <xf numFmtId="0" fontId="6" fillId="11" borderId="117" xfId="0" applyFont="1" applyFill="1" applyBorder="1" applyAlignment="1">
      <alignment horizontal="center" vertical="center" wrapText="1"/>
    </xf>
    <xf numFmtId="0" fontId="4" fillId="11" borderId="127" xfId="0" applyFont="1" applyFill="1" applyBorder="1" applyAlignment="1">
      <alignment horizontal="center" vertical="center"/>
    </xf>
    <xf numFmtId="0" fontId="4" fillId="11" borderId="128" xfId="0" applyFont="1" applyFill="1" applyBorder="1" applyAlignment="1">
      <alignment horizontal="center" vertical="center"/>
    </xf>
    <xf numFmtId="0" fontId="4" fillId="11" borderId="129" xfId="0" applyFont="1" applyFill="1" applyBorder="1" applyAlignment="1">
      <alignment horizontal="center" vertical="center"/>
    </xf>
    <xf numFmtId="0" fontId="1" fillId="10" borderId="130" xfId="0" applyFont="1" applyFill="1" applyBorder="1" applyAlignment="1">
      <alignment vertical="center" wrapText="1"/>
    </xf>
    <xf numFmtId="0" fontId="10" fillId="11" borderId="110" xfId="0" applyFont="1" applyFill="1" applyBorder="1" applyAlignment="1">
      <alignment horizontal="center" vertical="center"/>
    </xf>
    <xf numFmtId="0" fontId="10" fillId="11" borderId="69" xfId="0" applyFont="1" applyFill="1" applyBorder="1" applyAlignment="1">
      <alignment horizontal="center" vertical="center"/>
    </xf>
    <xf numFmtId="0" fontId="10" fillId="11" borderId="117" xfId="0" applyFont="1" applyFill="1" applyBorder="1" applyAlignment="1">
      <alignment horizontal="center" vertical="center"/>
    </xf>
    <xf numFmtId="0" fontId="14" fillId="11" borderId="69" xfId="0" applyFont="1" applyFill="1" applyBorder="1" applyAlignment="1">
      <alignment horizontal="center" vertical="center"/>
    </xf>
    <xf numFmtId="0" fontId="14" fillId="11" borderId="117" xfId="0" applyFont="1" applyFill="1" applyBorder="1" applyAlignment="1">
      <alignment horizontal="center" vertical="center"/>
    </xf>
    <xf numFmtId="0" fontId="30" fillId="18" borderId="69" xfId="0" applyFont="1" applyFill="1" applyBorder="1" applyAlignment="1">
      <alignment horizontal="center" vertical="center"/>
    </xf>
    <xf numFmtId="0" fontId="30" fillId="11" borderId="69" xfId="0" applyFont="1" applyFill="1" applyBorder="1" applyAlignment="1">
      <alignment horizontal="center" vertical="center"/>
    </xf>
    <xf numFmtId="0" fontId="30" fillId="9" borderId="69" xfId="0" applyFont="1" applyFill="1" applyBorder="1" applyAlignment="1">
      <alignment horizontal="center" vertical="center"/>
    </xf>
    <xf numFmtId="0" fontId="30" fillId="0" borderId="0" xfId="0" applyFont="1" applyAlignment="1">
      <alignment horizontal="center" vertical="center"/>
    </xf>
    <xf numFmtId="0" fontId="30" fillId="2" borderId="69" xfId="0" applyFont="1" applyFill="1" applyBorder="1" applyAlignment="1">
      <alignment horizontal="center" vertical="center"/>
    </xf>
    <xf numFmtId="0" fontId="30" fillId="20" borderId="69" xfId="0" applyFont="1" applyFill="1" applyBorder="1" applyAlignment="1">
      <alignment horizontal="center" vertical="center"/>
    </xf>
    <xf numFmtId="0" fontId="10" fillId="11" borderId="138" xfId="0" applyFont="1" applyFill="1" applyBorder="1" applyAlignment="1">
      <alignment horizontal="center" vertical="center"/>
    </xf>
    <xf numFmtId="0" fontId="10" fillId="11" borderId="127" xfId="0" applyFont="1" applyFill="1" applyBorder="1"/>
    <xf numFmtId="0" fontId="10" fillId="11" borderId="128" xfId="0" applyFont="1" applyFill="1" applyBorder="1"/>
    <xf numFmtId="0" fontId="10" fillId="11" borderId="129" xfId="0" applyFont="1" applyFill="1" applyBorder="1"/>
    <xf numFmtId="0" fontId="1" fillId="10" borderId="139" xfId="0" applyFont="1" applyFill="1" applyBorder="1" applyAlignment="1">
      <alignment vertical="center" wrapText="1"/>
    </xf>
    <xf numFmtId="0" fontId="10" fillId="11" borderId="127" xfId="0" applyFont="1" applyFill="1" applyBorder="1" applyAlignment="1">
      <alignment horizontal="center" vertical="center"/>
    </xf>
    <xf numFmtId="0" fontId="10" fillId="11" borderId="128" xfId="0" applyFont="1" applyFill="1" applyBorder="1" applyAlignment="1">
      <alignment horizontal="center" vertical="center"/>
    </xf>
    <xf numFmtId="0" fontId="10" fillId="11" borderId="129" xfId="0" applyFont="1" applyFill="1" applyBorder="1" applyAlignment="1">
      <alignment horizontal="center" vertical="center"/>
    </xf>
    <xf numFmtId="0" fontId="4" fillId="11" borderId="117" xfId="0" applyFont="1" applyFill="1" applyBorder="1" applyAlignment="1">
      <alignment horizontal="center" vertical="center"/>
    </xf>
    <xf numFmtId="0" fontId="4" fillId="11" borderId="127" xfId="0" applyFont="1" applyFill="1" applyBorder="1"/>
    <xf numFmtId="0" fontId="4" fillId="11" borderId="128" xfId="0" applyFont="1" applyFill="1" applyBorder="1"/>
    <xf numFmtId="0" fontId="4" fillId="11" borderId="129" xfId="0" applyFont="1" applyFill="1" applyBorder="1"/>
    <xf numFmtId="0" fontId="4" fillId="11" borderId="110" xfId="0" applyFont="1" applyFill="1" applyBorder="1"/>
    <xf numFmtId="0" fontId="4" fillId="11" borderId="69" xfId="0" applyFont="1" applyFill="1" applyBorder="1"/>
    <xf numFmtId="0" fontId="33" fillId="11" borderId="69" xfId="0" applyFont="1" applyFill="1" applyBorder="1" applyAlignment="1">
      <alignment horizontal="center" vertical="center"/>
    </xf>
    <xf numFmtId="0" fontId="10" fillId="16" borderId="10" xfId="0" applyFont="1" applyFill="1" applyBorder="1"/>
    <xf numFmtId="0" fontId="35" fillId="0" borderId="0" xfId="0" applyFont="1"/>
    <xf numFmtId="0" fontId="10" fillId="16" borderId="69" xfId="0" applyFont="1" applyFill="1" applyBorder="1" applyAlignment="1">
      <alignment vertical="center"/>
    </xf>
    <xf numFmtId="0" fontId="35" fillId="0" borderId="0" xfId="0" applyFont="1" applyAlignment="1">
      <alignment vertical="top" wrapText="1"/>
    </xf>
    <xf numFmtId="0" fontId="10" fillId="0" borderId="0" xfId="0" applyFont="1" applyAlignment="1">
      <alignment vertical="center" wrapText="1"/>
    </xf>
    <xf numFmtId="0" fontId="35" fillId="0" borderId="0" xfId="0" applyFont="1" applyAlignment="1">
      <alignment wrapText="1"/>
    </xf>
    <xf numFmtId="0" fontId="10" fillId="0" borderId="0" xfId="0" applyFont="1" applyAlignment="1">
      <alignment vertical="center"/>
    </xf>
    <xf numFmtId="0" fontId="10" fillId="0" borderId="0" xfId="0" applyFont="1" applyAlignment="1">
      <alignment wrapText="1"/>
    </xf>
    <xf numFmtId="0" fontId="35" fillId="17" borderId="69" xfId="0" applyFont="1" applyFill="1" applyBorder="1"/>
    <xf numFmtId="0" fontId="10" fillId="16" borderId="69" xfId="0" applyFont="1" applyFill="1" applyBorder="1"/>
    <xf numFmtId="0" fontId="6" fillId="21" borderId="5" xfId="0" applyFont="1" applyFill="1" applyBorder="1" applyAlignment="1">
      <alignment horizontal="center" vertical="center" wrapText="1"/>
    </xf>
    <xf numFmtId="0" fontId="6" fillId="0" borderId="0" xfId="0" applyFont="1" applyAlignment="1">
      <alignment vertical="center"/>
    </xf>
    <xf numFmtId="0" fontId="6" fillId="21" borderId="16" xfId="0" applyFont="1" applyFill="1" applyBorder="1" applyAlignment="1">
      <alignment horizontal="center" vertical="center" wrapText="1"/>
    </xf>
    <xf numFmtId="0" fontId="6" fillId="21" borderId="16" xfId="0" applyFont="1" applyFill="1" applyBorder="1" applyAlignment="1">
      <alignment horizontal="center" vertical="center"/>
    </xf>
    <xf numFmtId="0" fontId="12" fillId="21" borderId="16" xfId="0" applyFont="1" applyFill="1" applyBorder="1" applyAlignment="1">
      <alignment horizontal="center" vertical="center" wrapText="1"/>
    </xf>
    <xf numFmtId="0" fontId="6" fillId="22"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85" xfId="0" applyFont="1" applyBorder="1" applyAlignment="1">
      <alignment horizontal="left" vertical="center" wrapText="1"/>
    </xf>
    <xf numFmtId="0" fontId="4" fillId="0" borderId="85" xfId="0" applyFont="1" applyBorder="1" applyAlignment="1">
      <alignment horizontal="center" vertical="center"/>
    </xf>
    <xf numFmtId="0" fontId="10" fillId="0" borderId="0" xfId="0" applyFont="1" applyAlignment="1">
      <alignment horizontal="center" vertical="center" wrapText="1"/>
    </xf>
    <xf numFmtId="0" fontId="4" fillId="0" borderId="46" xfId="0" applyFont="1" applyBorder="1" applyAlignment="1">
      <alignment horizontal="left" vertical="center" wrapText="1"/>
    </xf>
    <xf numFmtId="0" fontId="4" fillId="21" borderId="22" xfId="0" applyFont="1" applyFill="1" applyBorder="1" applyAlignment="1">
      <alignment vertical="center" wrapText="1"/>
    </xf>
    <xf numFmtId="0" fontId="4" fillId="21" borderId="140" xfId="0" applyFont="1" applyFill="1" applyBorder="1" applyAlignment="1">
      <alignment vertical="center" wrapText="1"/>
    </xf>
    <xf numFmtId="0" fontId="10" fillId="12" borderId="141" xfId="0" applyFont="1" applyFill="1" applyBorder="1" applyAlignment="1">
      <alignment horizontal="center" vertical="center" wrapText="1"/>
    </xf>
    <xf numFmtId="0" fontId="10" fillId="12" borderId="141"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64" xfId="0" applyFont="1" applyFill="1" applyBorder="1" applyAlignment="1">
      <alignment horizontal="center"/>
    </xf>
    <xf numFmtId="0" fontId="4" fillId="21" borderId="128" xfId="0" applyFont="1" applyFill="1" applyBorder="1"/>
    <xf numFmtId="0" fontId="4" fillId="21" borderId="129" xfId="0" applyFont="1" applyFill="1" applyBorder="1"/>
    <xf numFmtId="0" fontId="4" fillId="0" borderId="93" xfId="0" applyFont="1" applyBorder="1"/>
    <xf numFmtId="0" fontId="4" fillId="0" borderId="5" xfId="0" applyFont="1" applyBorder="1" applyAlignment="1">
      <alignment horizontal="left" vertical="center" wrapText="1"/>
    </xf>
    <xf numFmtId="0" fontId="4" fillId="0" borderId="5" xfId="0" applyFont="1" applyBorder="1" applyAlignment="1">
      <alignment horizontal="center" vertical="center"/>
    </xf>
    <xf numFmtId="0" fontId="4" fillId="21" borderId="146" xfId="0" applyFont="1" applyFill="1" applyBorder="1" applyAlignment="1">
      <alignment vertical="center" wrapText="1"/>
    </xf>
    <xf numFmtId="0" fontId="10"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1" borderId="147" xfId="0" applyFont="1" applyFill="1" applyBorder="1" applyAlignment="1">
      <alignment vertical="center" wrapText="1"/>
    </xf>
    <xf numFmtId="0" fontId="4" fillId="21" borderId="16" xfId="0" applyFont="1" applyFill="1" applyBorder="1" applyAlignment="1">
      <alignment vertical="center" wrapText="1"/>
    </xf>
    <xf numFmtId="0" fontId="4" fillId="12" borderId="16" xfId="0" applyFont="1" applyFill="1" applyBorder="1" applyAlignment="1">
      <alignment horizontal="center" vertical="center" wrapText="1"/>
    </xf>
    <xf numFmtId="0" fontId="4" fillId="21" borderId="148" xfId="0" applyFont="1" applyFill="1" applyBorder="1" applyAlignment="1">
      <alignment vertical="center" wrapText="1"/>
    </xf>
    <xf numFmtId="0" fontId="4" fillId="21" borderId="149" xfId="0" applyFont="1" applyFill="1" applyBorder="1" applyAlignment="1">
      <alignment vertical="center" wrapText="1"/>
    </xf>
    <xf numFmtId="0" fontId="4" fillId="12" borderId="150" xfId="0" applyFont="1" applyFill="1" applyBorder="1" applyAlignment="1">
      <alignment horizontal="center"/>
    </xf>
    <xf numFmtId="0" fontId="4" fillId="21" borderId="16" xfId="0" applyFont="1" applyFill="1" applyBorder="1"/>
    <xf numFmtId="0" fontId="4" fillId="21" borderId="64" xfId="0" applyFont="1" applyFill="1" applyBorder="1"/>
    <xf numFmtId="0" fontId="17" fillId="0" borderId="10" xfId="0" applyFont="1" applyBorder="1" applyAlignment="1">
      <alignment horizontal="left" vertical="center" wrapText="1"/>
    </xf>
    <xf numFmtId="0" fontId="10" fillId="0" borderId="10" xfId="0" applyFont="1" applyBorder="1" applyAlignment="1">
      <alignment horizontal="center" vertical="center" wrapText="1"/>
    </xf>
    <xf numFmtId="1" fontId="4" fillId="21" borderId="10" xfId="0" applyNumberFormat="1" applyFont="1" applyFill="1" applyBorder="1" applyAlignment="1">
      <alignment horizontal="center" vertical="center"/>
    </xf>
    <xf numFmtId="0" fontId="4" fillId="21" borderId="10" xfId="0" applyFont="1" applyFill="1" applyBorder="1" applyAlignment="1">
      <alignment horizontal="center" vertical="center"/>
    </xf>
    <xf numFmtId="1" fontId="4" fillId="21" borderId="88" xfId="0" applyNumberFormat="1" applyFont="1" applyFill="1" applyBorder="1" applyAlignment="1">
      <alignment horizontal="center" vertical="center"/>
    </xf>
    <xf numFmtId="1" fontId="4" fillId="21" borderId="16" xfId="0" applyNumberFormat="1" applyFont="1" applyFill="1" applyBorder="1" applyAlignment="1">
      <alignment horizontal="center" vertical="center"/>
    </xf>
    <xf numFmtId="0" fontId="4" fillId="10" borderId="107" xfId="0" applyFont="1" applyFill="1" applyBorder="1"/>
    <xf numFmtId="0" fontId="4" fillId="10" borderId="107" xfId="0" applyFont="1" applyFill="1" applyBorder="1" applyAlignment="1">
      <alignment horizontal="left" vertical="center"/>
    </xf>
    <xf numFmtId="0" fontId="7" fillId="10" borderId="139" xfId="0" applyFont="1" applyFill="1" applyBorder="1" applyAlignment="1">
      <alignment horizontal="left" vertical="center"/>
    </xf>
    <xf numFmtId="0" fontId="7" fillId="10" borderId="154" xfId="0" applyFont="1" applyFill="1" applyBorder="1" applyAlignment="1">
      <alignment horizontal="left" vertical="center"/>
    </xf>
    <xf numFmtId="0" fontId="21" fillId="10" borderId="139" xfId="0" applyFont="1" applyFill="1" applyBorder="1" applyAlignment="1">
      <alignment horizontal="left" vertical="center"/>
    </xf>
    <xf numFmtId="0" fontId="10" fillId="10" borderId="107" xfId="0" applyFont="1" applyFill="1" applyBorder="1"/>
    <xf numFmtId="0" fontId="4" fillId="10" borderId="107" xfId="0" applyFont="1" applyFill="1" applyBorder="1" applyAlignment="1">
      <alignment horizontal="center" vertical="center"/>
    </xf>
    <xf numFmtId="0" fontId="7" fillId="10" borderId="156" xfId="0" applyFont="1" applyFill="1" applyBorder="1" applyAlignment="1">
      <alignment horizontal="left" vertical="center"/>
    </xf>
    <xf numFmtId="0" fontId="23" fillId="0" borderId="0" xfId="0" applyFont="1" applyAlignment="1">
      <alignment vertical="center" wrapText="1"/>
    </xf>
    <xf numFmtId="0" fontId="4" fillId="0" borderId="0" xfId="0" applyFont="1" applyAlignment="1">
      <alignment horizontal="center" vertical="top"/>
    </xf>
    <xf numFmtId="0" fontId="6" fillId="0" borderId="0" xfId="0" applyFont="1"/>
    <xf numFmtId="0" fontId="6" fillId="0" borderId="0" xfId="0" applyFont="1" applyAlignment="1">
      <alignment horizontal="center" vertical="center"/>
    </xf>
    <xf numFmtId="0" fontId="35" fillId="0" borderId="0" xfId="0" applyFont="1" applyAlignment="1">
      <alignment horizontal="center"/>
    </xf>
    <xf numFmtId="0" fontId="16" fillId="0" borderId="0" xfId="0" applyFont="1" applyAlignment="1">
      <alignment horizontal="center" vertical="center" wrapText="1"/>
    </xf>
    <xf numFmtId="0" fontId="11" fillId="10" borderId="62" xfId="0" applyFont="1" applyFill="1" applyBorder="1" applyAlignment="1">
      <alignment horizontal="left" vertical="center"/>
    </xf>
    <xf numFmtId="0" fontId="9" fillId="0" borderId="0" xfId="0" applyFont="1" applyAlignment="1">
      <alignment horizontal="left"/>
    </xf>
    <xf numFmtId="0" fontId="9" fillId="0" borderId="0" xfId="0" applyFont="1"/>
    <xf numFmtId="0" fontId="9" fillId="0" borderId="0" xfId="0" applyFont="1" applyAlignment="1">
      <alignment horizontal="center"/>
    </xf>
    <xf numFmtId="0" fontId="11" fillId="12" borderId="87" xfId="0" applyFont="1" applyFill="1" applyBorder="1" applyAlignment="1">
      <alignment horizontal="center" vertical="center" wrapText="1"/>
    </xf>
    <xf numFmtId="0" fontId="11" fillId="12" borderId="88" xfId="0" applyFont="1" applyFill="1" applyBorder="1" applyAlignment="1">
      <alignment horizontal="center" vertical="center"/>
    </xf>
    <xf numFmtId="0" fontId="11" fillId="12" borderId="88" xfId="0" applyFont="1" applyFill="1" applyBorder="1" applyAlignment="1">
      <alignment horizontal="center" vertical="center" wrapText="1"/>
    </xf>
    <xf numFmtId="0" fontId="11" fillId="12" borderId="157" xfId="0" applyFont="1" applyFill="1" applyBorder="1" applyAlignment="1">
      <alignment horizontal="center" vertical="center"/>
    </xf>
    <xf numFmtId="0" fontId="11" fillId="12" borderId="10" xfId="0" applyFont="1" applyFill="1" applyBorder="1" applyAlignment="1">
      <alignment horizontal="center" vertical="center"/>
    </xf>
    <xf numFmtId="0" fontId="11" fillId="0" borderId="0" xfId="0" applyFont="1" applyAlignment="1">
      <alignment horizontal="center"/>
    </xf>
    <xf numFmtId="0" fontId="9" fillId="0" borderId="91" xfId="0" applyFont="1" applyBorder="1" applyAlignment="1">
      <alignment horizontal="center" vertical="center" wrapText="1"/>
    </xf>
    <xf numFmtId="0" fontId="9" fillId="0" borderId="5" xfId="0" applyFont="1" applyBorder="1" applyAlignment="1">
      <alignment horizontal="center" vertical="center" wrapText="1"/>
    </xf>
    <xf numFmtId="0" fontId="38" fillId="0" borderId="67" xfId="0" applyFont="1" applyBorder="1" applyAlignment="1">
      <alignment horizontal="left" vertical="center" wrapText="1"/>
    </xf>
    <xf numFmtId="0" fontId="9" fillId="0" borderId="67" xfId="0" applyFont="1" applyBorder="1" applyAlignment="1">
      <alignment horizontal="left" vertical="center" wrapText="1"/>
    </xf>
    <xf numFmtId="0" fontId="9" fillId="0" borderId="8" xfId="0" applyFont="1" applyBorder="1"/>
    <xf numFmtId="0" fontId="12" fillId="24" borderId="10" xfId="0" applyFont="1" applyFill="1" applyBorder="1" applyAlignment="1">
      <alignment horizontal="center" vertical="center" wrapText="1"/>
    </xf>
    <xf numFmtId="0" fontId="9" fillId="24" borderId="10" xfId="0" applyFont="1" applyFill="1" applyBorder="1" applyAlignment="1">
      <alignment horizontal="left" vertical="center" wrapText="1"/>
    </xf>
    <xf numFmtId="0" fontId="9" fillId="0" borderId="67" xfId="0" applyFont="1" applyBorder="1" applyAlignment="1">
      <alignment horizontal="center" vertical="center" wrapText="1"/>
    </xf>
    <xf numFmtId="0" fontId="9" fillId="0" borderId="62" xfId="0" applyFont="1" applyBorder="1" applyAlignment="1">
      <alignment horizontal="left" vertical="center" wrapText="1"/>
    </xf>
    <xf numFmtId="0" fontId="9" fillId="0" borderId="85" xfId="0" applyFont="1" applyBorder="1" applyAlignment="1">
      <alignment horizontal="left" vertical="center" wrapText="1"/>
    </xf>
    <xf numFmtId="0" fontId="9" fillId="0" borderId="80" xfId="0" applyFont="1" applyBorder="1" applyAlignment="1">
      <alignment vertical="center" wrapText="1"/>
    </xf>
    <xf numFmtId="0" fontId="9" fillId="0" borderId="85" xfId="0" applyFont="1" applyBorder="1" applyAlignment="1">
      <alignment horizontal="center" vertical="center" wrapText="1"/>
    </xf>
    <xf numFmtId="0" fontId="9" fillId="0" borderId="7" xfId="0" applyFont="1" applyBorder="1" applyAlignment="1">
      <alignment horizontal="left" vertical="center" wrapText="1"/>
    </xf>
    <xf numFmtId="0" fontId="9" fillId="11" borderId="10" xfId="0" applyFont="1" applyFill="1" applyBorder="1" applyAlignment="1">
      <alignment horizontal="left" vertical="center" wrapText="1"/>
    </xf>
    <xf numFmtId="0" fontId="12" fillId="24" borderId="10" xfId="0" applyFont="1" applyFill="1" applyBorder="1" applyAlignment="1">
      <alignment vertical="center" wrapText="1"/>
    </xf>
    <xf numFmtId="0" fontId="9" fillId="0" borderId="0" xfId="0" applyFont="1" applyAlignment="1">
      <alignment horizontal="left" wrapText="1"/>
    </xf>
    <xf numFmtId="0" fontId="35" fillId="0" borderId="16" xfId="0" applyFont="1" applyBorder="1" applyAlignment="1">
      <alignment horizontal="left" vertical="center"/>
    </xf>
    <xf numFmtId="0" fontId="12" fillId="24" borderId="16" xfId="0" applyFont="1" applyFill="1" applyBorder="1" applyAlignment="1">
      <alignment horizontal="center" vertical="center" wrapText="1"/>
    </xf>
    <xf numFmtId="0" fontId="9" fillId="24" borderId="16" xfId="0" applyFont="1" applyFill="1" applyBorder="1" applyAlignment="1">
      <alignment horizontal="left" vertical="center" wrapText="1"/>
    </xf>
    <xf numFmtId="0" fontId="35" fillId="0" borderId="0" xfId="0" applyFont="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3" fillId="0" borderId="8" xfId="0" applyFont="1" applyBorder="1"/>
    <xf numFmtId="0" fontId="0" fillId="0" borderId="0" xfId="0"/>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3" fillId="0" borderId="20" xfId="0" applyFont="1" applyBorder="1"/>
    <xf numFmtId="0" fontId="3" fillId="0" borderId="21" xfId="0" applyFont="1" applyBorder="1"/>
    <xf numFmtId="0" fontId="4" fillId="0" borderId="23" xfId="0" applyFont="1" applyBorder="1" applyAlignment="1">
      <alignment horizontal="left" vertical="center" wrapText="1"/>
    </xf>
    <xf numFmtId="0" fontId="3" fillId="0" borderId="24" xfId="0" applyFont="1" applyBorder="1"/>
    <xf numFmtId="0" fontId="3" fillId="0" borderId="25" xfId="0" applyFont="1" applyBorder="1"/>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6" fillId="2" borderId="26" xfId="0" applyFont="1" applyFill="1" applyBorder="1" applyAlignment="1">
      <alignment horizontal="center" vertical="center"/>
    </xf>
    <xf numFmtId="0" fontId="4" fillId="0" borderId="27" xfId="0" applyFont="1" applyBorder="1" applyAlignment="1">
      <alignment horizontal="left" vertical="center" wrapText="1"/>
    </xf>
    <xf numFmtId="0" fontId="4" fillId="0" borderId="0" xfId="0" applyFont="1" applyAlignment="1">
      <alignment horizontal="center"/>
    </xf>
    <xf numFmtId="0" fontId="4" fillId="0" borderId="28" xfId="0" applyFont="1" applyBorder="1" applyAlignment="1">
      <alignment horizontal="left" vertical="top" wrapText="1"/>
    </xf>
    <xf numFmtId="0" fontId="3" fillId="0" borderId="29" xfId="0" applyFont="1" applyBorder="1"/>
    <xf numFmtId="0" fontId="3" fillId="0" borderId="30" xfId="0" applyFont="1" applyBorder="1"/>
    <xf numFmtId="0" fontId="3" fillId="0" borderId="31" xfId="0" applyFont="1" applyBorder="1"/>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6" fillId="3"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5" borderId="26" xfId="0" applyFont="1" applyFill="1" applyBorder="1" applyAlignment="1">
      <alignment horizontal="center" vertical="center"/>
    </xf>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4" fillId="10" borderId="51" xfId="0" applyFont="1" applyFill="1" applyBorder="1" applyAlignment="1">
      <alignment horizontal="left" vertical="center"/>
    </xf>
    <xf numFmtId="0" fontId="3" fillId="0" borderId="52" xfId="0" applyFont="1" applyBorder="1"/>
    <xf numFmtId="0" fontId="3" fillId="0" borderId="53" xfId="0" applyFont="1" applyBorder="1"/>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3" fillId="0" borderId="49" xfId="0" applyFont="1" applyBorder="1"/>
    <xf numFmtId="0" fontId="3" fillId="0" borderId="44" xfId="0" applyFont="1" applyBorder="1"/>
    <xf numFmtId="0" fontId="3" fillId="0" borderId="45" xfId="0" applyFont="1" applyBorder="1"/>
    <xf numFmtId="0" fontId="3" fillId="0" borderId="46" xfId="0" applyFont="1" applyBorder="1"/>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1" fillId="0" borderId="51" xfId="0" applyFont="1" applyBorder="1" applyAlignment="1">
      <alignment horizontal="center" vertical="center" wrapText="1"/>
    </xf>
    <xf numFmtId="0" fontId="7"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10" fillId="0" borderId="45" xfId="0" applyFont="1" applyBorder="1" applyAlignment="1">
      <alignment horizontal="center"/>
    </xf>
    <xf numFmtId="0" fontId="4" fillId="10" borderId="65" xfId="0" applyFont="1" applyFill="1" applyBorder="1" applyAlignment="1">
      <alignment vertical="center"/>
    </xf>
    <xf numFmtId="0" fontId="3" fillId="0" borderId="67" xfId="0" applyFont="1" applyBorder="1"/>
    <xf numFmtId="0" fontId="4" fillId="10" borderId="23" xfId="0" applyFont="1" applyFill="1" applyBorder="1" applyAlignment="1">
      <alignment horizontal="left" vertical="center" wrapText="1"/>
    </xf>
    <xf numFmtId="0" fontId="3" fillId="0" borderId="68" xfId="0" applyFont="1" applyBorder="1"/>
    <xf numFmtId="0" fontId="6" fillId="14" borderId="72" xfId="0" applyFont="1" applyFill="1" applyBorder="1" applyAlignment="1">
      <alignment horizontal="center" vertical="center" wrapText="1"/>
    </xf>
    <xf numFmtId="0" fontId="3" fillId="0" borderId="73" xfId="0" applyFont="1" applyBorder="1"/>
    <xf numFmtId="0" fontId="3" fillId="0" borderId="74" xfId="0" applyFont="1" applyBorder="1"/>
    <xf numFmtId="0" fontId="6" fillId="15" borderId="38" xfId="0" applyFont="1" applyFill="1" applyBorder="1" applyAlignment="1">
      <alignment horizontal="right" vertical="center"/>
    </xf>
    <xf numFmtId="0" fontId="3" fillId="0" borderId="82" xfId="0" applyFont="1" applyBorder="1"/>
    <xf numFmtId="0" fontId="6" fillId="15" borderId="27" xfId="0" applyFont="1" applyFill="1" applyBorder="1" applyAlignment="1">
      <alignment horizontal="right" vertical="center"/>
    </xf>
    <xf numFmtId="0" fontId="4" fillId="0" borderId="65" xfId="0" applyFont="1" applyBorder="1" applyAlignment="1">
      <alignment horizontal="left" vertical="center" wrapText="1"/>
    </xf>
    <xf numFmtId="0" fontId="1" fillId="0" borderId="80" xfId="0" applyFont="1" applyBorder="1" applyAlignment="1">
      <alignment horizontal="center" vertical="center" wrapText="1"/>
    </xf>
    <xf numFmtId="0" fontId="3" fillId="0" borderId="84" xfId="0" applyFont="1" applyBorder="1"/>
    <xf numFmtId="0" fontId="3" fillId="0" borderId="85" xfId="0" applyFont="1" applyBorder="1"/>
    <xf numFmtId="0" fontId="1" fillId="0" borderId="47" xfId="0" applyFont="1" applyBorder="1" applyAlignment="1">
      <alignment horizontal="center" vertical="center" wrapText="1"/>
    </xf>
    <xf numFmtId="0" fontId="10" fillId="0" borderId="8" xfId="0" applyFont="1" applyBorder="1" applyAlignment="1">
      <alignment horizontal="center"/>
    </xf>
    <xf numFmtId="0" fontId="3" fillId="0" borderId="86" xfId="0" applyFont="1" applyBorder="1"/>
    <xf numFmtId="0" fontId="1" fillId="0" borderId="1" xfId="0" applyFont="1" applyBorder="1" applyAlignment="1">
      <alignment horizontal="center" vertical="center" wrapText="1"/>
    </xf>
    <xf numFmtId="0" fontId="10" fillId="0" borderId="6" xfId="0" applyFont="1" applyBorder="1" applyAlignment="1">
      <alignment horizontal="center"/>
    </xf>
    <xf numFmtId="0" fontId="7" fillId="12" borderId="26" xfId="0" applyFont="1" applyFill="1" applyBorder="1" applyAlignment="1">
      <alignment horizontal="center" vertical="center"/>
    </xf>
    <xf numFmtId="0" fontId="10" fillId="0" borderId="90" xfId="0" applyFont="1" applyBorder="1" applyAlignment="1">
      <alignment horizontal="center"/>
    </xf>
    <xf numFmtId="0" fontId="6" fillId="14" borderId="65" xfId="0" applyFont="1" applyFill="1" applyBorder="1" applyAlignment="1">
      <alignment horizontal="left" vertical="center" wrapText="1"/>
    </xf>
    <xf numFmtId="0" fontId="11" fillId="17" borderId="19" xfId="0" applyFont="1" applyFill="1" applyBorder="1" applyAlignment="1">
      <alignment horizontal="center" vertical="center" wrapText="1"/>
    </xf>
    <xf numFmtId="0" fontId="6" fillId="17" borderId="1" xfId="0" applyFont="1" applyFill="1" applyBorder="1" applyAlignment="1">
      <alignment horizontal="center" vertical="center" wrapText="1"/>
    </xf>
    <xf numFmtId="0" fontId="7" fillId="17" borderId="2" xfId="0" applyFont="1" applyFill="1" applyBorder="1" applyAlignment="1">
      <alignment horizontal="center" vertical="center"/>
    </xf>
    <xf numFmtId="0" fontId="4" fillId="0" borderId="90" xfId="0" applyFont="1" applyBorder="1" applyAlignment="1">
      <alignment horizontal="center" vertical="center" wrapText="1"/>
    </xf>
    <xf numFmtId="0" fontId="4" fillId="0" borderId="1" xfId="0" applyFont="1" applyBorder="1" applyAlignment="1">
      <alignment horizontal="center"/>
    </xf>
    <xf numFmtId="0" fontId="2" fillId="0" borderId="91" xfId="0" applyFont="1" applyBorder="1" applyAlignment="1">
      <alignment horizontal="center" vertical="center" wrapText="1"/>
    </xf>
    <xf numFmtId="0" fontId="9" fillId="0" borderId="6" xfId="0" applyFont="1" applyBorder="1" applyAlignment="1">
      <alignment horizontal="center" vertical="center" wrapText="1"/>
    </xf>
    <xf numFmtId="0" fontId="16" fillId="0" borderId="80" xfId="0" applyFont="1" applyBorder="1" applyAlignment="1">
      <alignment horizontal="center" vertical="center" wrapText="1"/>
    </xf>
    <xf numFmtId="0" fontId="3" fillId="0" borderId="92" xfId="0" applyFont="1" applyBorder="1"/>
    <xf numFmtId="0" fontId="4" fillId="0" borderId="93" xfId="0" applyFont="1" applyBorder="1" applyAlignment="1">
      <alignment horizontal="center"/>
    </xf>
    <xf numFmtId="0" fontId="6" fillId="15" borderId="28" xfId="0" applyFont="1" applyFill="1" applyBorder="1" applyAlignment="1">
      <alignment horizontal="left" vertical="center"/>
    </xf>
    <xf numFmtId="0" fontId="17" fillId="15" borderId="41" xfId="0" applyFont="1" applyFill="1" applyBorder="1" applyAlignment="1">
      <alignment horizontal="left" vertical="center" wrapText="1"/>
    </xf>
    <xf numFmtId="0" fontId="17" fillId="11" borderId="94" xfId="0" applyFont="1" applyFill="1" applyBorder="1" applyAlignment="1">
      <alignment horizontal="center" vertical="center" wrapText="1"/>
    </xf>
    <xf numFmtId="0" fontId="3" fillId="0" borderId="95" xfId="0" applyFont="1" applyBorder="1"/>
    <xf numFmtId="0" fontId="3" fillId="0" borderId="96" xfId="0" applyFont="1" applyBorder="1"/>
    <xf numFmtId="0" fontId="4" fillId="0" borderId="65" xfId="0" applyFont="1" applyBorder="1" applyAlignment="1">
      <alignment horizontal="left" vertical="top" wrapText="1"/>
    </xf>
    <xf numFmtId="0" fontId="9" fillId="11" borderId="65" xfId="0" applyFont="1" applyFill="1" applyBorder="1" applyAlignment="1">
      <alignment horizontal="left" vertical="center"/>
    </xf>
    <xf numFmtId="0" fontId="9" fillId="11" borderId="56" xfId="0" applyFont="1" applyFill="1" applyBorder="1" applyAlignment="1">
      <alignment horizontal="left"/>
    </xf>
    <xf numFmtId="0" fontId="4" fillId="0" borderId="65" xfId="0" applyFont="1" applyBorder="1" applyAlignment="1">
      <alignment horizontal="center" vertical="center" wrapText="1"/>
    </xf>
    <xf numFmtId="0" fontId="9" fillId="0" borderId="65" xfId="0" applyFont="1" applyBorder="1" applyAlignment="1">
      <alignment horizontal="left" vertical="center"/>
    </xf>
    <xf numFmtId="0" fontId="9" fillId="0" borderId="65" xfId="0" applyFont="1" applyBorder="1" applyAlignment="1">
      <alignment horizontal="center" vertical="center"/>
    </xf>
    <xf numFmtId="0" fontId="6" fillId="15" borderId="41" xfId="0" applyFont="1" applyFill="1" applyBorder="1" applyAlignment="1">
      <alignment horizontal="left" vertical="center"/>
    </xf>
    <xf numFmtId="0" fontId="18" fillId="14" borderId="47" xfId="0" applyFont="1" applyFill="1" applyBorder="1" applyAlignment="1">
      <alignment horizontal="center" vertical="center" wrapText="1"/>
    </xf>
    <xf numFmtId="0" fontId="19" fillId="14" borderId="65" xfId="0" applyFont="1" applyFill="1" applyBorder="1" applyAlignment="1">
      <alignment horizontal="center" vertical="center" wrapText="1"/>
    </xf>
    <xf numFmtId="0" fontId="9" fillId="0" borderId="47" xfId="0" applyFont="1" applyBorder="1" applyAlignment="1">
      <alignment horizontal="left" vertical="center"/>
    </xf>
    <xf numFmtId="0" fontId="19" fillId="14" borderId="65" xfId="0" applyFont="1" applyFill="1" applyBorder="1" applyAlignment="1">
      <alignment horizontal="center" vertical="top" wrapText="1"/>
    </xf>
    <xf numFmtId="0" fontId="19" fillId="14" borderId="65" xfId="0" applyFont="1" applyFill="1" applyBorder="1" applyAlignment="1">
      <alignment horizontal="center" vertical="center"/>
    </xf>
    <xf numFmtId="0" fontId="8" fillId="0" borderId="65" xfId="0" applyFont="1" applyBorder="1" applyAlignment="1">
      <alignment horizontal="center" vertical="center" wrapText="1"/>
    </xf>
    <xf numFmtId="0" fontId="9" fillId="11" borderId="65" xfId="0" applyFont="1" applyFill="1" applyBorder="1" applyAlignment="1">
      <alignment horizontal="center" vertical="center"/>
    </xf>
    <xf numFmtId="0" fontId="19" fillId="14" borderId="80" xfId="0" applyFont="1" applyFill="1" applyBorder="1" applyAlignment="1">
      <alignment horizontal="center" vertical="center" textRotation="255"/>
    </xf>
    <xf numFmtId="0" fontId="19" fillId="14" borderId="65" xfId="0" applyFont="1" applyFill="1" applyBorder="1" applyAlignment="1">
      <alignment horizontal="center" wrapText="1"/>
    </xf>
    <xf numFmtId="0" fontId="3" fillId="0" borderId="93" xfId="0" applyFont="1" applyBorder="1"/>
    <xf numFmtId="0" fontId="4" fillId="0" borderId="6" xfId="0" applyFont="1" applyBorder="1" applyAlignment="1">
      <alignment horizontal="center" vertical="center" wrapText="1"/>
    </xf>
    <xf numFmtId="0" fontId="19" fillId="14" borderId="65" xfId="0" applyFont="1" applyFill="1" applyBorder="1" applyAlignment="1">
      <alignment horizontal="center"/>
    </xf>
    <xf numFmtId="0" fontId="4" fillId="0" borderId="65" xfId="0" applyFont="1" applyBorder="1" applyAlignment="1">
      <alignment horizontal="center" vertical="center"/>
    </xf>
    <xf numFmtId="0" fontId="4" fillId="0" borderId="65" xfId="0" applyFont="1" applyBorder="1" applyAlignment="1">
      <alignment horizontal="center" vertical="top" wrapText="1"/>
    </xf>
    <xf numFmtId="0" fontId="8" fillId="0" borderId="65" xfId="0" applyFont="1" applyBorder="1" applyAlignment="1">
      <alignment horizontal="center" vertical="top" wrapText="1"/>
    </xf>
    <xf numFmtId="0" fontId="4" fillId="0" borderId="65" xfId="0" applyFont="1" applyBorder="1" applyAlignment="1">
      <alignment horizontal="center" wrapText="1"/>
    </xf>
    <xf numFmtId="0" fontId="9" fillId="0" borderId="65" xfId="0" applyFont="1" applyBorder="1" applyAlignment="1">
      <alignment horizontal="left" vertical="center" wrapText="1"/>
    </xf>
    <xf numFmtId="0" fontId="21" fillId="0" borderId="90" xfId="0" applyFont="1" applyBorder="1" applyAlignment="1">
      <alignment horizontal="center" vertical="center" wrapText="1"/>
    </xf>
    <xf numFmtId="0" fontId="2" fillId="0" borderId="19" xfId="0" applyFont="1" applyBorder="1" applyAlignment="1">
      <alignment horizontal="center" vertical="center" wrapText="1"/>
    </xf>
    <xf numFmtId="0" fontId="4" fillId="0" borderId="6" xfId="0" applyFont="1" applyBorder="1" applyAlignment="1">
      <alignment horizontal="center"/>
    </xf>
    <xf numFmtId="0" fontId="1" fillId="0" borderId="93" xfId="0" applyFont="1" applyBorder="1" applyAlignment="1">
      <alignment horizontal="center" vertical="center" wrapText="1"/>
    </xf>
    <xf numFmtId="0" fontId="3" fillId="0" borderId="66" xfId="0" applyFont="1" applyBorder="1"/>
    <xf numFmtId="0" fontId="7" fillId="15" borderId="51" xfId="0" applyFont="1" applyFill="1" applyBorder="1" applyAlignment="1">
      <alignment horizontal="left" vertical="center"/>
    </xf>
    <xf numFmtId="0" fontId="20" fillId="15" borderId="97" xfId="0" applyFont="1" applyFill="1" applyBorder="1" applyAlignment="1">
      <alignment horizontal="left" vertical="center" wrapText="1"/>
    </xf>
    <xf numFmtId="0" fontId="3" fillId="0" borderId="98" xfId="0" applyFont="1" applyBorder="1"/>
    <xf numFmtId="0" fontId="9" fillId="11" borderId="56" xfId="0" applyFont="1" applyFill="1" applyBorder="1" applyAlignment="1">
      <alignment horizontal="center" vertical="center" wrapText="1"/>
    </xf>
    <xf numFmtId="0" fontId="21" fillId="0" borderId="80" xfId="0" applyFont="1" applyBorder="1" applyAlignment="1">
      <alignment horizontal="center" vertical="center" wrapText="1"/>
    </xf>
    <xf numFmtId="0" fontId="4" fillId="0" borderId="100" xfId="0" applyFont="1" applyBorder="1" applyAlignment="1">
      <alignment horizontal="center" vertical="center" wrapText="1"/>
    </xf>
    <xf numFmtId="0" fontId="9" fillId="0" borderId="80" xfId="0" applyFont="1" applyBorder="1" applyAlignment="1">
      <alignment horizontal="center" vertical="center"/>
    </xf>
    <xf numFmtId="0" fontId="4" fillId="0" borderId="80" xfId="0" applyFont="1" applyBorder="1" applyAlignment="1">
      <alignment horizontal="center" vertical="center"/>
    </xf>
    <xf numFmtId="0" fontId="9" fillId="0" borderId="80" xfId="0" applyFont="1" applyBorder="1" applyAlignment="1">
      <alignment horizontal="left" vertical="center"/>
    </xf>
    <xf numFmtId="0" fontId="4" fillId="0" borderId="90" xfId="0" applyFont="1" applyBorder="1" applyAlignment="1">
      <alignment horizontal="center" vertical="center"/>
    </xf>
    <xf numFmtId="0" fontId="4" fillId="0" borderId="80" xfId="0" applyFont="1" applyBorder="1" applyAlignment="1">
      <alignment horizontal="left" vertical="center"/>
    </xf>
    <xf numFmtId="0" fontId="9" fillId="0" borderId="90" xfId="0" applyFont="1" applyBorder="1" applyAlignment="1">
      <alignment horizontal="center" vertical="center"/>
    </xf>
    <xf numFmtId="0" fontId="6" fillId="15" borderId="51" xfId="0" applyFont="1" applyFill="1" applyBorder="1" applyAlignment="1">
      <alignment horizontal="left" vertical="center"/>
    </xf>
    <xf numFmtId="0" fontId="9" fillId="15" borderId="27" xfId="0" applyFont="1" applyFill="1" applyBorder="1" applyAlignment="1">
      <alignment vertical="center" wrapText="1"/>
    </xf>
    <xf numFmtId="0" fontId="3" fillId="0" borderId="101" xfId="0" applyFont="1" applyBorder="1"/>
    <xf numFmtId="0" fontId="7" fillId="12" borderId="19" xfId="0" applyFont="1" applyFill="1" applyBorder="1" applyAlignment="1">
      <alignment horizontal="center" vertical="center"/>
    </xf>
    <xf numFmtId="0" fontId="9" fillId="0" borderId="90" xfId="0" applyFont="1" applyBorder="1" applyAlignment="1">
      <alignment horizontal="center" vertical="center" wrapText="1"/>
    </xf>
    <xf numFmtId="0" fontId="9" fillId="0" borderId="44" xfId="0" applyFont="1" applyBorder="1" applyAlignment="1">
      <alignment horizontal="left" vertical="center" wrapText="1"/>
    </xf>
    <xf numFmtId="0" fontId="9" fillId="0" borderId="80" xfId="0" applyFont="1" applyBorder="1" applyAlignment="1">
      <alignment horizontal="left" vertical="center" wrapText="1"/>
    </xf>
    <xf numFmtId="0" fontId="9" fillId="0" borderId="47" xfId="0" applyFont="1" applyBorder="1" applyAlignment="1">
      <alignment horizontal="left" vertical="center" wrapText="1"/>
    </xf>
    <xf numFmtId="0" fontId="4" fillId="0" borderId="65" xfId="0" applyFont="1" applyBorder="1" applyAlignment="1">
      <alignment horizontal="left" vertical="center"/>
    </xf>
    <xf numFmtId="0" fontId="4" fillId="0" borderId="23" xfId="0" applyFont="1" applyBorder="1" applyAlignment="1">
      <alignment horizontal="left" vertical="center"/>
    </xf>
    <xf numFmtId="0" fontId="9" fillId="15" borderId="27" xfId="0" applyFont="1" applyFill="1" applyBorder="1" applyAlignment="1">
      <alignment horizontal="left" vertical="center" wrapText="1"/>
    </xf>
    <xf numFmtId="0" fontId="7" fillId="14" borderId="28" xfId="0" applyFont="1" applyFill="1" applyBorder="1" applyAlignment="1">
      <alignment horizontal="center" vertical="center"/>
    </xf>
    <xf numFmtId="0" fontId="3" fillId="0" borderId="103" xfId="0" applyFont="1" applyBorder="1"/>
    <xf numFmtId="0" fontId="3" fillId="0" borderId="104" xfId="0" applyFont="1" applyBorder="1"/>
    <xf numFmtId="0" fontId="7" fillId="14" borderId="19" xfId="0" applyFont="1" applyFill="1" applyBorder="1" applyAlignment="1">
      <alignment horizontal="center" vertical="center" wrapText="1"/>
    </xf>
    <xf numFmtId="0" fontId="9" fillId="0" borderId="41" xfId="0" applyFont="1" applyBorder="1" applyAlignment="1">
      <alignment horizontal="left" vertical="top"/>
    </xf>
    <xf numFmtId="0" fontId="9" fillId="0" borderId="27" xfId="0" applyFont="1" applyBorder="1" applyAlignment="1">
      <alignment horizontal="left" vertical="top"/>
    </xf>
    <xf numFmtId="0" fontId="9" fillId="0" borderId="41" xfId="0" applyFont="1" applyBorder="1" applyAlignment="1">
      <alignment horizontal="left" vertical="top" wrapText="1"/>
    </xf>
    <xf numFmtId="0" fontId="9" fillId="0" borderId="51" xfId="0" applyFont="1" applyBorder="1" applyAlignment="1">
      <alignment horizontal="left" vertical="top" wrapText="1"/>
    </xf>
    <xf numFmtId="0" fontId="7" fillId="17" borderId="23" xfId="0" applyFont="1" applyFill="1" applyBorder="1" applyAlignment="1">
      <alignment horizontal="center"/>
    </xf>
    <xf numFmtId="0" fontId="6" fillId="17" borderId="19" xfId="0" applyFont="1" applyFill="1" applyBorder="1" applyAlignment="1">
      <alignment horizontal="center" wrapText="1"/>
    </xf>
    <xf numFmtId="0" fontId="6" fillId="17" borderId="6" xfId="0" applyFont="1" applyFill="1" applyBorder="1" applyAlignment="1">
      <alignment horizontal="center" vertical="center" wrapText="1"/>
    </xf>
    <xf numFmtId="0" fontId="4" fillId="0" borderId="90" xfId="0" applyFont="1" applyBorder="1" applyAlignment="1">
      <alignment horizontal="center"/>
    </xf>
    <xf numFmtId="0" fontId="7" fillId="17" borderId="1" xfId="0" applyFont="1" applyFill="1" applyBorder="1" applyAlignment="1">
      <alignment horizontal="center" vertical="center"/>
    </xf>
    <xf numFmtId="0" fontId="4" fillId="0" borderId="100" xfId="0" applyFont="1" applyBorder="1" applyAlignment="1">
      <alignment horizontal="center" vertical="center"/>
    </xf>
    <xf numFmtId="0" fontId="9" fillId="0" borderId="19" xfId="0" applyFont="1" applyBorder="1" applyAlignment="1">
      <alignment horizontal="left" vertical="center" wrapText="1"/>
    </xf>
    <xf numFmtId="0" fontId="2" fillId="0" borderId="80" xfId="0" applyFont="1" applyBorder="1" applyAlignment="1">
      <alignment horizontal="center" vertical="center" wrapText="1"/>
    </xf>
    <xf numFmtId="0" fontId="4" fillId="0" borderId="51" xfId="0" applyFont="1" applyBorder="1" applyAlignment="1">
      <alignment horizontal="center"/>
    </xf>
    <xf numFmtId="0" fontId="4" fillId="0" borderId="8" xfId="0" applyFont="1" applyBorder="1" applyAlignment="1">
      <alignment horizontal="center"/>
    </xf>
    <xf numFmtId="0" fontId="29" fillId="19" borderId="132" xfId="0" applyFont="1" applyFill="1" applyBorder="1" applyAlignment="1">
      <alignment horizontal="center" vertical="center"/>
    </xf>
    <xf numFmtId="0" fontId="3" fillId="0" borderId="136" xfId="0" applyFont="1" applyBorder="1"/>
    <xf numFmtId="0" fontId="29" fillId="19" borderId="133" xfId="0" applyFont="1" applyFill="1" applyBorder="1" applyAlignment="1">
      <alignment horizontal="center" vertical="center"/>
    </xf>
    <xf numFmtId="0" fontId="3" fillId="0" borderId="137" xfId="0" applyFont="1" applyBorder="1"/>
    <xf numFmtId="0" fontId="24" fillId="0" borderId="93" xfId="0" applyFont="1" applyBorder="1" applyAlignment="1">
      <alignment horizontal="center" vertical="center" textRotation="90"/>
    </xf>
    <xf numFmtId="0" fontId="25" fillId="18" borderId="113" xfId="0" applyFont="1" applyFill="1" applyBorder="1" applyAlignment="1">
      <alignment horizontal="center" vertical="center"/>
    </xf>
    <xf numFmtId="0" fontId="3" fillId="0" borderId="116" xfId="0" applyFont="1" applyBorder="1"/>
    <xf numFmtId="0" fontId="25" fillId="2" borderId="113" xfId="0" applyFont="1" applyFill="1" applyBorder="1" applyAlignment="1">
      <alignment horizontal="center" vertical="center" wrapText="1"/>
    </xf>
    <xf numFmtId="0" fontId="25" fillId="9" borderId="113" xfId="0" applyFont="1" applyFill="1" applyBorder="1" applyAlignment="1">
      <alignment horizontal="center" vertical="center" wrapText="1"/>
    </xf>
    <xf numFmtId="0" fontId="23" fillId="10" borderId="108" xfId="0" applyFont="1" applyFill="1" applyBorder="1" applyAlignment="1">
      <alignment horizontal="left" vertical="center" wrapText="1"/>
    </xf>
    <xf numFmtId="0" fontId="7" fillId="10" borderId="108" xfId="0" applyFont="1" applyFill="1" applyBorder="1" applyAlignment="1">
      <alignment horizontal="left" vertical="center"/>
    </xf>
    <xf numFmtId="0" fontId="3" fillId="0" borderId="109" xfId="0" applyFont="1" applyBorder="1"/>
    <xf numFmtId="0" fontId="21" fillId="10" borderId="108" xfId="0" applyFont="1" applyFill="1" applyBorder="1" applyAlignment="1">
      <alignment horizontal="left" vertical="center"/>
    </xf>
    <xf numFmtId="0" fontId="4" fillId="10" borderId="108" xfId="0" applyFont="1" applyFill="1" applyBorder="1" applyAlignment="1">
      <alignment horizontal="left" vertical="center"/>
    </xf>
    <xf numFmtId="0" fontId="25" fillId="19" borderId="118" xfId="0" applyFont="1" applyFill="1" applyBorder="1" applyAlignment="1">
      <alignment horizontal="center" vertical="center"/>
    </xf>
    <xf numFmtId="0" fontId="3" fillId="0" borderId="119" xfId="0" applyFont="1" applyBorder="1"/>
    <xf numFmtId="0" fontId="33" fillId="9" borderId="112" xfId="0" applyFont="1" applyFill="1" applyBorder="1" applyAlignment="1">
      <alignment horizontal="center" vertical="center"/>
    </xf>
    <xf numFmtId="0" fontId="3" fillId="0" borderId="115" xfId="0" applyFont="1" applyBorder="1"/>
    <xf numFmtId="0" fontId="33" fillId="9" borderId="113" xfId="0" applyFont="1" applyFill="1" applyBorder="1" applyAlignment="1">
      <alignment horizontal="center" vertical="center"/>
    </xf>
    <xf numFmtId="0" fontId="33" fillId="18" borderId="113" xfId="0" applyFont="1" applyFill="1" applyBorder="1" applyAlignment="1">
      <alignment horizontal="center" vertical="center"/>
    </xf>
    <xf numFmtId="0" fontId="6" fillId="11" borderId="56" xfId="0" applyFont="1" applyFill="1" applyBorder="1" applyAlignment="1">
      <alignment horizontal="center" vertical="center"/>
    </xf>
    <xf numFmtId="0" fontId="3" fillId="0" borderId="114" xfId="0" applyFont="1" applyBorder="1"/>
    <xf numFmtId="0" fontId="33" fillId="2" borderId="118" xfId="0" applyFont="1" applyFill="1" applyBorder="1" applyAlignment="1">
      <alignment horizontal="center" vertical="center"/>
    </xf>
    <xf numFmtId="0" fontId="25" fillId="19" borderId="113" xfId="0" applyFont="1" applyFill="1" applyBorder="1" applyAlignment="1">
      <alignment horizontal="center" vertical="center"/>
    </xf>
    <xf numFmtId="0" fontId="3" fillId="0" borderId="120" xfId="0" applyFont="1" applyBorder="1"/>
    <xf numFmtId="0" fontId="27" fillId="2" borderId="113" xfId="0" applyFont="1" applyFill="1" applyBorder="1" applyAlignment="1">
      <alignment horizontal="center" vertical="center"/>
    </xf>
    <xf numFmtId="0" fontId="27" fillId="9" borderId="113" xfId="0" applyFont="1" applyFill="1" applyBorder="1" applyAlignment="1">
      <alignment horizontal="center" vertical="center"/>
    </xf>
    <xf numFmtId="0" fontId="25" fillId="9" borderId="113" xfId="0" applyFont="1" applyFill="1" applyBorder="1" applyAlignment="1">
      <alignment horizontal="center" vertical="center"/>
    </xf>
    <xf numFmtId="0" fontId="24" fillId="11" borderId="121" xfId="0" applyFont="1" applyFill="1" applyBorder="1" applyAlignment="1">
      <alignment horizontal="center" vertical="center"/>
    </xf>
    <xf numFmtId="0" fontId="3" fillId="0" borderId="122" xfId="0" applyFont="1" applyBorder="1"/>
    <xf numFmtId="0" fontId="3" fillId="0" borderId="123" xfId="0" applyFont="1" applyBorder="1"/>
    <xf numFmtId="0" fontId="3" fillId="0" borderId="124" xfId="0" applyFont="1" applyBorder="1"/>
    <xf numFmtId="0" fontId="3" fillId="0" borderId="125" xfId="0" applyFont="1" applyBorder="1"/>
    <xf numFmtId="0" fontId="3" fillId="0" borderId="126" xfId="0" applyFont="1" applyBorder="1"/>
    <xf numFmtId="0" fontId="33" fillId="18" borderId="113" xfId="0" applyFont="1" applyFill="1" applyBorder="1" applyAlignment="1">
      <alignment horizontal="center" vertical="center" wrapText="1"/>
    </xf>
    <xf numFmtId="0" fontId="33" fillId="19" borderId="118" xfId="0" applyFont="1" applyFill="1" applyBorder="1" applyAlignment="1">
      <alignment horizontal="center" vertical="center"/>
    </xf>
    <xf numFmtId="0" fontId="33" fillId="2" borderId="113" xfId="0" applyFont="1" applyFill="1" applyBorder="1" applyAlignment="1">
      <alignment horizontal="center" vertical="center"/>
    </xf>
    <xf numFmtId="0" fontId="33" fillId="9" borderId="113" xfId="0" applyFont="1" applyFill="1" applyBorder="1" applyAlignment="1">
      <alignment horizontal="center" vertical="center" wrapText="1"/>
    </xf>
    <xf numFmtId="0" fontId="33" fillId="2" borderId="113" xfId="0" applyFont="1" applyFill="1" applyBorder="1" applyAlignment="1">
      <alignment horizontal="center" vertical="center" wrapText="1"/>
    </xf>
    <xf numFmtId="0" fontId="25" fillId="9" borderId="112" xfId="0" applyFont="1" applyFill="1" applyBorder="1" applyAlignment="1">
      <alignment horizontal="center" vertical="center"/>
    </xf>
    <xf numFmtId="0" fontId="25" fillId="2" borderId="118" xfId="0" applyFont="1" applyFill="1" applyBorder="1" applyAlignment="1">
      <alignment horizontal="center" vertical="center"/>
    </xf>
    <xf numFmtId="0" fontId="25" fillId="18" borderId="113" xfId="0" applyFont="1" applyFill="1" applyBorder="1" applyAlignment="1">
      <alignment horizontal="center" vertical="center" wrapText="1"/>
    </xf>
    <xf numFmtId="0" fontId="33" fillId="19" borderId="113" xfId="0" applyFont="1" applyFill="1" applyBorder="1" applyAlignment="1">
      <alignment horizontal="center" vertical="center"/>
    </xf>
    <xf numFmtId="0" fontId="25" fillId="2" borderId="113" xfId="0" applyFont="1" applyFill="1" applyBorder="1" applyAlignment="1">
      <alignment horizontal="center" vertical="center"/>
    </xf>
    <xf numFmtId="0" fontId="23" fillId="10" borderId="108" xfId="0" applyFont="1" applyFill="1" applyBorder="1" applyAlignment="1">
      <alignment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6" fillId="10" borderId="41" xfId="0" applyFont="1" applyFill="1" applyBorder="1" applyAlignment="1">
      <alignment horizontal="center" vertical="center"/>
    </xf>
    <xf numFmtId="0" fontId="22" fillId="10" borderId="27" xfId="0" applyFont="1" applyFill="1" applyBorder="1" applyAlignment="1">
      <alignment horizontal="left" vertical="center" wrapText="1"/>
    </xf>
    <xf numFmtId="0" fontId="22" fillId="11" borderId="106" xfId="0" applyFont="1" applyFill="1" applyBorder="1" applyAlignment="1">
      <alignment horizontal="center" vertical="center" wrapText="1"/>
    </xf>
    <xf numFmtId="0" fontId="28" fillId="0" borderId="93" xfId="0" applyFont="1" applyBorder="1" applyAlignment="1">
      <alignment horizontal="center" vertical="center" textRotation="90"/>
    </xf>
    <xf numFmtId="0" fontId="29" fillId="9" borderId="132" xfId="0" applyFont="1" applyFill="1" applyBorder="1" applyAlignment="1">
      <alignment horizontal="center" vertical="center"/>
    </xf>
    <xf numFmtId="0" fontId="3" fillId="0" borderId="134" xfId="0" applyFont="1" applyBorder="1"/>
    <xf numFmtId="0" fontId="29" fillId="2" borderId="132" xfId="0" applyFont="1" applyFill="1" applyBorder="1" applyAlignment="1">
      <alignment horizontal="center" vertical="center"/>
    </xf>
    <xf numFmtId="0" fontId="23" fillId="10" borderId="131" xfId="0" applyFont="1" applyFill="1" applyBorder="1" applyAlignment="1">
      <alignment horizontal="left" vertical="center" wrapText="1"/>
    </xf>
    <xf numFmtId="0" fontId="14" fillId="11" borderId="56" xfId="0" applyFont="1" applyFill="1" applyBorder="1" applyAlignment="1">
      <alignment horizontal="center" vertical="center"/>
    </xf>
    <xf numFmtId="0" fontId="4" fillId="11" borderId="56" xfId="0" applyFont="1" applyFill="1" applyBorder="1" applyAlignment="1">
      <alignment horizontal="center" vertical="center"/>
    </xf>
    <xf numFmtId="0" fontId="29" fillId="9" borderId="133" xfId="0" applyFont="1" applyFill="1" applyBorder="1" applyAlignment="1">
      <alignment horizontal="center" vertical="center"/>
    </xf>
    <xf numFmtId="0" fontId="3" fillId="0" borderId="135" xfId="0" applyFont="1" applyBorder="1"/>
    <xf numFmtId="0" fontId="31" fillId="2" borderId="133" xfId="0" applyFont="1" applyFill="1" applyBorder="1" applyAlignment="1">
      <alignment horizontal="center" vertical="center"/>
    </xf>
    <xf numFmtId="0" fontId="32" fillId="9" borderId="133" xfId="0" applyFont="1" applyFill="1" applyBorder="1" applyAlignment="1">
      <alignment horizontal="center" vertical="center"/>
    </xf>
    <xf numFmtId="0" fontId="29" fillId="18" borderId="133" xfId="0" applyFont="1" applyFill="1" applyBorder="1" applyAlignment="1">
      <alignment horizontal="center" vertical="center"/>
    </xf>
    <xf numFmtId="0" fontId="29" fillId="2" borderId="133" xfId="0" applyFont="1" applyFill="1" applyBorder="1" applyAlignment="1">
      <alignment horizontal="center" vertical="center" wrapText="1"/>
    </xf>
    <xf numFmtId="0" fontId="29" fillId="9" borderId="133" xfId="0" applyFont="1" applyFill="1" applyBorder="1" applyAlignment="1">
      <alignment horizontal="center" vertical="center" wrapText="1"/>
    </xf>
    <xf numFmtId="0" fontId="29" fillId="18" borderId="133" xfId="0" applyFont="1" applyFill="1" applyBorder="1" applyAlignment="1">
      <alignment horizontal="center" vertical="center" wrapText="1"/>
    </xf>
    <xf numFmtId="0" fontId="29" fillId="2" borderId="133" xfId="0" applyFont="1" applyFill="1" applyBorder="1" applyAlignment="1">
      <alignment horizontal="center" vertical="center"/>
    </xf>
    <xf numFmtId="0" fontId="28" fillId="11" borderId="121" xfId="0" applyFont="1" applyFill="1" applyBorder="1" applyAlignment="1">
      <alignment horizontal="center" vertical="center"/>
    </xf>
    <xf numFmtId="0" fontId="34" fillId="2" borderId="113" xfId="0" applyFont="1" applyFill="1" applyBorder="1" applyAlignment="1">
      <alignment horizontal="center" vertical="center"/>
    </xf>
    <xf numFmtId="0" fontId="34" fillId="9" borderId="113" xfId="0" applyFont="1" applyFill="1" applyBorder="1" applyAlignment="1">
      <alignment horizontal="center" vertical="center"/>
    </xf>
    <xf numFmtId="0" fontId="14" fillId="22" borderId="9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91" xfId="0" applyFont="1" applyBorder="1" applyAlignment="1">
      <alignment horizontal="center" vertical="center" wrapText="1"/>
    </xf>
    <xf numFmtId="0" fontId="6" fillId="21" borderId="1" xfId="0" applyFont="1" applyFill="1" applyBorder="1" applyAlignment="1">
      <alignment horizontal="center" vertical="center"/>
    </xf>
    <xf numFmtId="0" fontId="6" fillId="21" borderId="91" xfId="0" applyFont="1" applyFill="1" applyBorder="1" applyAlignment="1">
      <alignment horizontal="center" vertical="center"/>
    </xf>
    <xf numFmtId="0" fontId="3" fillId="0" borderId="142" xfId="0" applyFont="1" applyBorder="1"/>
    <xf numFmtId="0" fontId="6" fillId="21" borderId="91" xfId="0" applyFont="1" applyFill="1" applyBorder="1" applyAlignment="1">
      <alignment horizontal="center" vertical="center" wrapText="1"/>
    </xf>
    <xf numFmtId="0" fontId="6" fillId="21" borderId="19" xfId="0" applyFont="1" applyFill="1" applyBorder="1" applyAlignment="1">
      <alignment horizontal="center" vertical="center"/>
    </xf>
    <xf numFmtId="0" fontId="11" fillId="21" borderId="6" xfId="0" applyFont="1" applyFill="1" applyBorder="1" applyAlignment="1">
      <alignment horizontal="center" vertical="center" wrapText="1"/>
    </xf>
    <xf numFmtId="0" fontId="4" fillId="0" borderId="143" xfId="0" applyFont="1" applyBorder="1" applyAlignment="1">
      <alignment horizontal="center" vertical="center" wrapText="1"/>
    </xf>
    <xf numFmtId="0" fontId="3" fillId="0" borderId="144" xfId="0" applyFont="1" applyBorder="1"/>
    <xf numFmtId="0" fontId="3" fillId="0" borderId="145" xfId="0" applyFont="1" applyBorder="1"/>
    <xf numFmtId="0" fontId="19" fillId="0" borderId="6" xfId="0" applyFont="1" applyBorder="1" applyAlignment="1">
      <alignment horizontal="center" vertical="center"/>
    </xf>
    <xf numFmtId="0" fontId="4" fillId="0" borderId="91" xfId="0" applyFont="1" applyBorder="1" applyAlignment="1">
      <alignment horizontal="left" vertical="center" wrapText="1"/>
    </xf>
    <xf numFmtId="0" fontId="4" fillId="0" borderId="84" xfId="0" applyFont="1" applyBorder="1" applyAlignment="1">
      <alignment horizontal="left" vertical="center" wrapText="1"/>
    </xf>
    <xf numFmtId="0" fontId="4" fillId="0" borderId="8" xfId="0" applyFont="1" applyBorder="1" applyAlignment="1">
      <alignment horizontal="center" vertical="center" wrapText="1"/>
    </xf>
    <xf numFmtId="0" fontId="4" fillId="0" borderId="84" xfId="0" applyFont="1" applyBorder="1" applyAlignment="1">
      <alignment horizontal="center"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19" fillId="0" borderId="11" xfId="0" applyFont="1" applyBorder="1" applyAlignment="1">
      <alignment horizontal="center" vertical="center"/>
    </xf>
    <xf numFmtId="0" fontId="4" fillId="0" borderId="7" xfId="0" applyFont="1" applyBorder="1" applyAlignment="1">
      <alignment horizontal="left"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36" fillId="0" borderId="47" xfId="0" applyFont="1" applyBorder="1" applyAlignment="1">
      <alignment horizontal="center" vertical="center" wrapText="1"/>
    </xf>
    <xf numFmtId="0" fontId="10" fillId="0" borderId="1" xfId="0" applyFont="1" applyBorder="1" applyAlignment="1">
      <alignment horizontal="center"/>
    </xf>
    <xf numFmtId="0" fontId="36" fillId="0" borderId="2" xfId="0" applyFont="1" applyBorder="1" applyAlignment="1">
      <alignment horizontal="center" vertical="center" wrapText="1"/>
    </xf>
    <xf numFmtId="0" fontId="10" fillId="0" borderId="29" xfId="0" applyFont="1" applyBorder="1" applyAlignment="1">
      <alignment horizontal="center"/>
    </xf>
    <xf numFmtId="0" fontId="7" fillId="10" borderId="26" xfId="0" applyFont="1" applyFill="1" applyBorder="1" applyAlignment="1">
      <alignment horizontal="left" vertical="center"/>
    </xf>
    <xf numFmtId="0" fontId="9" fillId="10" borderId="27" xfId="0" applyFont="1" applyFill="1" applyBorder="1" applyAlignment="1">
      <alignment horizontal="left" vertical="center" wrapText="1"/>
    </xf>
    <xf numFmtId="0" fontId="20" fillId="0" borderId="11" xfId="0" applyFont="1" applyBorder="1" applyAlignment="1">
      <alignment horizontal="center" vertical="center"/>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1" fillId="10" borderId="26" xfId="0" applyFont="1" applyFill="1" applyBorder="1" applyAlignment="1">
      <alignment horizontal="left" vertical="center"/>
    </xf>
    <xf numFmtId="0" fontId="23" fillId="10" borderId="27" xfId="0" applyFont="1" applyFill="1" applyBorder="1" applyAlignment="1">
      <alignment horizontal="left" vertical="center" wrapText="1"/>
    </xf>
    <xf numFmtId="0" fontId="4" fillId="21" borderId="80" xfId="0" applyFont="1" applyFill="1" applyBorder="1" applyAlignment="1">
      <alignment horizontal="center" vertical="center"/>
    </xf>
    <xf numFmtId="0" fontId="4" fillId="21" borderId="80" xfId="0" applyFont="1" applyFill="1" applyBorder="1" applyAlignment="1">
      <alignment horizontal="center" vertical="center" wrapText="1"/>
    </xf>
    <xf numFmtId="0" fontId="4" fillId="23" borderId="100" xfId="0" applyFont="1" applyFill="1" applyBorder="1" applyAlignment="1">
      <alignment horizontal="center" vertical="center" wrapText="1"/>
    </xf>
    <xf numFmtId="0" fontId="4" fillId="0" borderId="41" xfId="0" applyFont="1" applyBorder="1" applyAlignment="1">
      <alignment horizontal="center" vertical="center"/>
    </xf>
    <xf numFmtId="0" fontId="4" fillId="0" borderId="27" xfId="0" applyFont="1" applyBorder="1" applyAlignment="1">
      <alignment horizontal="center" vertical="center"/>
    </xf>
    <xf numFmtId="0" fontId="10" fillId="21" borderId="47" xfId="0" applyFont="1" applyFill="1" applyBorder="1" applyAlignment="1">
      <alignment horizontal="center" vertical="center" wrapText="1"/>
    </xf>
    <xf numFmtId="0" fontId="4" fillId="0" borderId="41" xfId="0" applyFont="1" applyBorder="1" applyAlignment="1">
      <alignment horizontal="center" vertical="center" wrapText="1"/>
    </xf>
    <xf numFmtId="0" fontId="4" fillId="0" borderId="54" xfId="0" applyFont="1" applyBorder="1" applyAlignment="1">
      <alignment horizontal="center" vertical="center" wrapText="1"/>
    </xf>
    <xf numFmtId="0" fontId="4" fillId="21" borderId="90" xfId="0" applyFont="1" applyFill="1" applyBorder="1" applyAlignment="1">
      <alignment horizontal="center" vertical="center"/>
    </xf>
    <xf numFmtId="0" fontId="4" fillId="0" borderId="80" xfId="0" applyFont="1" applyBorder="1" applyAlignment="1">
      <alignment horizontal="center" vertical="center" wrapText="1"/>
    </xf>
    <xf numFmtId="0" fontId="1" fillId="10" borderId="143" xfId="0" applyFont="1" applyFill="1" applyBorder="1" applyAlignment="1">
      <alignment horizontal="left" vertical="center" wrapText="1"/>
    </xf>
    <xf numFmtId="0" fontId="3" fillId="0" borderId="153" xfId="0" applyFont="1" applyBorder="1"/>
    <xf numFmtId="0" fontId="24" fillId="0" borderId="0" xfId="0" applyFont="1" applyAlignment="1">
      <alignment vertical="center" textRotation="90"/>
    </xf>
    <xf numFmtId="0" fontId="4" fillId="0" borderId="0" xfId="0" applyFont="1" applyAlignment="1">
      <alignment horizontal="center" vertical="center" wrapText="1"/>
    </xf>
    <xf numFmtId="0" fontId="37" fillId="0" borderId="0" xfId="0" applyFont="1" applyAlignment="1">
      <alignment horizontal="center"/>
    </xf>
    <xf numFmtId="0" fontId="23" fillId="10" borderId="151" xfId="0" applyFont="1" applyFill="1" applyBorder="1" applyAlignment="1">
      <alignment horizontal="left" vertical="center" wrapText="1"/>
    </xf>
    <xf numFmtId="0" fontId="3" fillId="0" borderId="152" xfId="0" applyFont="1" applyBorder="1"/>
    <xf numFmtId="0" fontId="1" fillId="10" borderId="72" xfId="0" applyFont="1" applyFill="1" applyBorder="1" applyAlignment="1">
      <alignment horizontal="left" vertical="center" wrapText="1"/>
    </xf>
    <xf numFmtId="0" fontId="7" fillId="10" borderId="108" xfId="0" applyFont="1" applyFill="1" applyBorder="1" applyAlignment="1">
      <alignment horizontal="left"/>
    </xf>
    <xf numFmtId="0" fontId="21" fillId="10" borderId="108" xfId="0" applyFont="1" applyFill="1" applyBorder="1" applyAlignment="1">
      <alignment horizontal="center" vertical="center"/>
    </xf>
    <xf numFmtId="0" fontId="23" fillId="10" borderId="28" xfId="0" applyFont="1" applyFill="1" applyBorder="1" applyAlignment="1">
      <alignment horizontal="left" vertical="center" wrapText="1"/>
    </xf>
    <xf numFmtId="0" fontId="29" fillId="9" borderId="155" xfId="0" applyFont="1" applyFill="1" applyBorder="1" applyAlignment="1">
      <alignment horizontal="center" vertical="center"/>
    </xf>
    <xf numFmtId="0" fontId="23" fillId="0" borderId="0" xfId="0" applyFont="1" applyAlignment="1">
      <alignment horizontal="left" vertical="center" wrapText="1"/>
    </xf>
    <xf numFmtId="0" fontId="37" fillId="0" borderId="0" xfId="0" applyFont="1" applyAlignment="1">
      <alignment horizontal="center" vertical="center"/>
    </xf>
    <xf numFmtId="0" fontId="24" fillId="0" borderId="0" xfId="0" applyFont="1" applyAlignment="1">
      <alignment horizontal="center" vertical="top"/>
    </xf>
    <xf numFmtId="0" fontId="6" fillId="0" borderId="0" xfId="0" applyFont="1" applyAlignment="1">
      <alignment horizontal="center"/>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35" fillId="0" borderId="6" xfId="0" applyFont="1" applyBorder="1" applyAlignment="1">
      <alignment horizontal="center"/>
    </xf>
    <xf numFmtId="0" fontId="16" fillId="0" borderId="47" xfId="0" applyFont="1" applyBorder="1" applyAlignment="1">
      <alignment horizontal="center" vertical="center" wrapText="1"/>
    </xf>
    <xf numFmtId="0" fontId="9" fillId="0" borderId="91" xfId="0" applyFont="1" applyBorder="1" applyAlignment="1">
      <alignment horizontal="center" vertical="center"/>
    </xf>
    <xf numFmtId="0" fontId="9" fillId="0" borderId="91" xfId="0" applyFont="1" applyBorder="1" applyAlignment="1">
      <alignment horizontal="center" vertical="center" wrapText="1"/>
    </xf>
    <xf numFmtId="0" fontId="9" fillId="0" borderId="80" xfId="0" applyFont="1" applyBorder="1" applyAlignment="1">
      <alignment horizontal="center" vertical="center" wrapText="1"/>
    </xf>
    <xf numFmtId="0" fontId="9" fillId="0" borderId="100" xfId="0" applyFont="1" applyBorder="1" applyAlignment="1">
      <alignment horizontal="left" wrapText="1"/>
    </xf>
    <xf numFmtId="0" fontId="9" fillId="0" borderId="6" xfId="0" applyFont="1" applyBorder="1" applyAlignment="1">
      <alignment horizontal="left" vertical="center" wrapText="1"/>
    </xf>
    <xf numFmtId="0" fontId="16" fillId="0" borderId="51" xfId="0" applyFont="1" applyBorder="1" applyAlignment="1">
      <alignment horizontal="center" vertical="center" wrapText="1"/>
    </xf>
    <xf numFmtId="0" fontId="9" fillId="0" borderId="65" xfId="0" applyFont="1" applyBorder="1" applyAlignment="1">
      <alignment horizontal="left"/>
    </xf>
    <xf numFmtId="0" fontId="9" fillId="0" borderId="51" xfId="0" applyFont="1" applyBorder="1" applyAlignment="1">
      <alignment horizontal="center"/>
    </xf>
    <xf numFmtId="0" fontId="9" fillId="0" borderId="100" xfId="0" applyFont="1" applyBorder="1" applyAlignment="1">
      <alignment horizontal="left" vertical="center" wrapText="1"/>
    </xf>
    <xf numFmtId="0" fontId="4" fillId="0" borderId="20" xfId="0" applyFont="1" applyBorder="1" applyAlignment="1">
      <alignment horizontal="left" vertical="center" wrapText="1"/>
    </xf>
    <xf numFmtId="0" fontId="4" fillId="0" borderId="52" xfId="0" applyFont="1" applyBorder="1" applyAlignment="1">
      <alignment horizontal="left" vertical="center" wrapText="1"/>
    </xf>
    <xf numFmtId="0" fontId="51" fillId="0" borderId="158" xfId="0" applyFont="1" applyBorder="1" applyAlignment="1">
      <alignment horizontal="center" vertical="center"/>
    </xf>
    <xf numFmtId="0" fontId="3" fillId="0" borderId="158" xfId="0" applyFont="1" applyBorder="1" applyAlignment="1">
      <alignment horizontal="center" vertical="center"/>
    </xf>
    <xf numFmtId="0" fontId="50" fillId="0" borderId="158" xfId="0" applyFont="1" applyBorder="1" applyAlignment="1">
      <alignment horizontal="center" vertical="center"/>
    </xf>
    <xf numFmtId="0" fontId="10" fillId="0" borderId="159" xfId="0" applyFont="1" applyBorder="1" applyAlignment="1">
      <alignment horizontal="center"/>
    </xf>
    <xf numFmtId="0" fontId="10" fillId="0" borderId="160" xfId="0" applyFont="1" applyBorder="1" applyAlignment="1">
      <alignment horizontal="center"/>
    </xf>
    <xf numFmtId="0" fontId="10" fillId="0" borderId="161" xfId="0" applyFont="1" applyBorder="1" applyAlignment="1">
      <alignment horizontal="center"/>
    </xf>
    <xf numFmtId="0" fontId="10" fillId="0" borderId="162" xfId="0" applyFont="1" applyBorder="1" applyAlignment="1">
      <alignment horizontal="center"/>
    </xf>
    <xf numFmtId="0" fontId="10" fillId="0" borderId="163" xfId="0" applyFont="1" applyBorder="1" applyAlignment="1">
      <alignment horizontal="center"/>
    </xf>
    <xf numFmtId="0" fontId="10" fillId="0" borderId="164" xfId="0" applyFont="1" applyBorder="1" applyAlignment="1">
      <alignment horizontal="center"/>
    </xf>
    <xf numFmtId="0" fontId="2" fillId="0" borderId="126"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104" xfId="0" applyFont="1" applyBorder="1" applyAlignment="1">
      <alignment horizontal="center" vertical="center" wrapText="1"/>
    </xf>
    <xf numFmtId="0" fontId="2" fillId="0" borderId="158"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57"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106" xfId="0" applyFont="1" applyBorder="1" applyAlignment="1">
      <alignment horizontal="center" vertical="center" wrapText="1"/>
    </xf>
    <xf numFmtId="0" fontId="2" fillId="0" borderId="76" xfId="0" applyFont="1" applyBorder="1" applyAlignment="1">
      <alignment horizontal="center" vertical="center" wrapText="1"/>
    </xf>
    <xf numFmtId="0" fontId="4" fillId="0" borderId="40" xfId="0" applyFont="1" applyBorder="1" applyAlignment="1">
      <alignment horizontal="center"/>
    </xf>
    <xf numFmtId="0" fontId="3" fillId="0" borderId="117" xfId="0" applyFont="1" applyBorder="1"/>
    <xf numFmtId="0" fontId="3" fillId="0" borderId="129" xfId="0" applyFont="1" applyBorder="1"/>
    <xf numFmtId="0" fontId="3" fillId="0" borderId="158" xfId="0" applyFont="1" applyBorder="1" applyAlignment="1">
      <alignment horizontal="left" vertical="center"/>
    </xf>
    <xf numFmtId="0" fontId="3" fillId="0" borderId="84" xfId="0" applyFont="1" applyBorder="1" applyAlignment="1">
      <alignment wrapText="1"/>
    </xf>
    <xf numFmtId="0" fontId="3" fillId="0" borderId="85" xfId="0" applyFont="1" applyBorder="1" applyAlignment="1">
      <alignment wrapText="1"/>
    </xf>
    <xf numFmtId="0" fontId="3" fillId="0" borderId="7" xfId="0" applyFont="1" applyBorder="1" applyAlignment="1"/>
    <xf numFmtId="0" fontId="3" fillId="0" borderId="12" xfId="0" applyFont="1" applyBorder="1" applyAlignment="1"/>
    <xf numFmtId="0" fontId="9" fillId="0" borderId="82" xfId="0" applyFont="1" applyBorder="1" applyAlignment="1">
      <alignment horizontal="center" vertical="center" wrapText="1"/>
    </xf>
    <xf numFmtId="0" fontId="9" fillId="0" borderId="48" xfId="0" applyFont="1" applyBorder="1" applyAlignment="1">
      <alignment horizontal="center" vertical="center" wrapText="1"/>
    </xf>
    <xf numFmtId="0" fontId="7" fillId="0" borderId="158"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 Target="richData/rdrichvalue.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22/10/relationships/richValueRel" Target="richData/richValueRel.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jp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4</xdr:col>
      <xdr:colOff>457200</xdr:colOff>
      <xdr:row>40</xdr:row>
      <xdr:rowOff>1600200</xdr:rowOff>
    </xdr:from>
    <xdr:ext cx="876300" cy="238125"/>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65700"/>
          <a:ext cx="866775" cy="22860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466725</xdr:colOff>
      <xdr:row>40</xdr:row>
      <xdr:rowOff>1847850</xdr:rowOff>
    </xdr:from>
    <xdr:ext cx="895350" cy="257175"/>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3088" y="3656175"/>
          <a:ext cx="885825" cy="24765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466725</xdr:colOff>
      <xdr:row>40</xdr:row>
      <xdr:rowOff>2114550</xdr:rowOff>
    </xdr:from>
    <xdr:ext cx="876300" cy="247650"/>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466725</xdr:colOff>
      <xdr:row>40</xdr:row>
      <xdr:rowOff>2390775</xdr:rowOff>
    </xdr:from>
    <xdr:ext cx="885825" cy="228600"/>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1866900</xdr:rowOff>
    </xdr:from>
    <xdr:ext cx="876300" cy="219075"/>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0</xdr:colOff>
      <xdr:row>49</xdr:row>
      <xdr:rowOff>2124075</xdr:rowOff>
    </xdr:from>
    <xdr:ext cx="876300" cy="209550"/>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2613" y="3679988"/>
          <a:ext cx="866775" cy="2000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9525</xdr:colOff>
      <xdr:row>49</xdr:row>
      <xdr:rowOff>2390775</xdr:rowOff>
    </xdr:from>
    <xdr:ext cx="876300" cy="209550"/>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2613" y="3679988"/>
          <a:ext cx="866775"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9525</xdr:colOff>
      <xdr:row>49</xdr:row>
      <xdr:rowOff>2667000</xdr:rowOff>
    </xdr:from>
    <xdr:ext cx="866775" cy="209550"/>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79988"/>
          <a:ext cx="857250" cy="20002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900"/>
            <a:buFont typeface="Arial"/>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2714625</xdr:colOff>
      <xdr:row>49</xdr:row>
      <xdr:rowOff>1295400</xdr:rowOff>
    </xdr:from>
    <xdr:ext cx="1847850" cy="2705100"/>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26838" y="2432213"/>
          <a:ext cx="1838325" cy="2695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0</xdr:col>
      <xdr:colOff>114300</xdr:colOff>
      <xdr:row>46</xdr:row>
      <xdr:rowOff>914400</xdr:rowOff>
    </xdr:from>
    <xdr:ext cx="1838325" cy="1190625"/>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100"/>
            <a:buFont typeface="Arial"/>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28575</xdr:colOff>
      <xdr:row>49</xdr:row>
      <xdr:rowOff>1362075</xdr:rowOff>
    </xdr:from>
    <xdr:ext cx="5638800" cy="333375"/>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0</xdr:colOff>
      <xdr:row>49</xdr:row>
      <xdr:rowOff>3819525</xdr:rowOff>
    </xdr:from>
    <xdr:ext cx="8715375" cy="800100"/>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3075" y="3384713"/>
          <a:ext cx="8705850" cy="7905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Clr>
              <a:srgbClr val="C00000"/>
            </a:buClr>
            <a:buSzPts val="1100"/>
            <a:buFont typeface="Arial"/>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104775</xdr:colOff>
      <xdr:row>11</xdr:row>
      <xdr:rowOff>723900</xdr:rowOff>
    </xdr:from>
    <xdr:ext cx="342900" cy="447675"/>
    <xdr:sp macro="" textlink="">
      <xdr:nvSpPr>
        <xdr:cNvPr id="15" name="Shape 15">
          <a:extLst>
            <a:ext uri="{FF2B5EF4-FFF2-40B4-BE49-F238E27FC236}">
              <a16:creationId xmlns:a16="http://schemas.microsoft.com/office/drawing/2014/main" id="{00000000-0008-0000-0000-00000F000000}"/>
            </a:ext>
          </a:extLst>
        </xdr:cNvPr>
        <xdr:cNvSpPr/>
      </xdr:nvSpPr>
      <xdr:spPr>
        <a:xfrm>
          <a:off x="5184075" y="3565688"/>
          <a:ext cx="323850" cy="4286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66675</xdr:colOff>
      <xdr:row>34</xdr:row>
      <xdr:rowOff>1133475</xdr:rowOff>
    </xdr:from>
    <xdr:ext cx="457200" cy="561975"/>
    <xdr:sp macro="" textlink="">
      <xdr:nvSpPr>
        <xdr:cNvPr id="16" name="Shape 16">
          <a:extLst>
            <a:ext uri="{FF2B5EF4-FFF2-40B4-BE49-F238E27FC236}">
              <a16:creationId xmlns:a16="http://schemas.microsoft.com/office/drawing/2014/main" id="{00000000-0008-0000-0000-000010000000}"/>
            </a:ext>
          </a:extLst>
        </xdr:cNvPr>
        <xdr:cNvSpPr/>
      </xdr:nvSpPr>
      <xdr:spPr>
        <a:xfrm>
          <a:off x="5126925" y="3508538"/>
          <a:ext cx="438150" cy="54292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28575</xdr:colOff>
      <xdr:row>40</xdr:row>
      <xdr:rowOff>1171575</xdr:rowOff>
    </xdr:from>
    <xdr:ext cx="466725" cy="561975"/>
    <xdr:sp macro="" textlink="">
      <xdr:nvSpPr>
        <xdr:cNvPr id="17" name="Shape 17">
          <a:extLst>
            <a:ext uri="{FF2B5EF4-FFF2-40B4-BE49-F238E27FC236}">
              <a16:creationId xmlns:a16="http://schemas.microsoft.com/office/drawing/2014/main" id="{00000000-0008-0000-0000-000011000000}"/>
            </a:ext>
          </a:extLst>
        </xdr:cNvPr>
        <xdr:cNvSpPr/>
      </xdr:nvSpPr>
      <xdr:spPr>
        <a:xfrm>
          <a:off x="5122163" y="3508538"/>
          <a:ext cx="447675" cy="54292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76200</xdr:colOff>
      <xdr:row>49</xdr:row>
      <xdr:rowOff>1114425</xdr:rowOff>
    </xdr:from>
    <xdr:ext cx="457200" cy="523875"/>
    <xdr:sp macro="" textlink="">
      <xdr:nvSpPr>
        <xdr:cNvPr id="18" name="Shape 18">
          <a:extLst>
            <a:ext uri="{FF2B5EF4-FFF2-40B4-BE49-F238E27FC236}">
              <a16:creationId xmlns:a16="http://schemas.microsoft.com/office/drawing/2014/main" id="{00000000-0008-0000-0000-000012000000}"/>
            </a:ext>
          </a:extLst>
        </xdr:cNvPr>
        <xdr:cNvSpPr/>
      </xdr:nvSpPr>
      <xdr:spPr>
        <a:xfrm>
          <a:off x="5126925" y="3527588"/>
          <a:ext cx="438150" cy="50482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38100</xdr:colOff>
      <xdr:row>52</xdr:row>
      <xdr:rowOff>1228725</xdr:rowOff>
    </xdr:from>
    <xdr:ext cx="447675" cy="581025"/>
    <xdr:sp macro="" textlink="">
      <xdr:nvSpPr>
        <xdr:cNvPr id="19" name="Shape 19">
          <a:extLst>
            <a:ext uri="{FF2B5EF4-FFF2-40B4-BE49-F238E27FC236}">
              <a16:creationId xmlns:a16="http://schemas.microsoft.com/office/drawing/2014/main" id="{00000000-0008-0000-0000-000013000000}"/>
            </a:ext>
          </a:extLst>
        </xdr:cNvPr>
        <xdr:cNvSpPr/>
      </xdr:nvSpPr>
      <xdr:spPr>
        <a:xfrm>
          <a:off x="5131688" y="3499013"/>
          <a:ext cx="428625" cy="56197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66675</xdr:colOff>
      <xdr:row>52</xdr:row>
      <xdr:rowOff>3257550</xdr:rowOff>
    </xdr:from>
    <xdr:ext cx="495300" cy="590550"/>
    <xdr:sp macro="" textlink="">
      <xdr:nvSpPr>
        <xdr:cNvPr id="20" name="Shape 20">
          <a:extLst>
            <a:ext uri="{FF2B5EF4-FFF2-40B4-BE49-F238E27FC236}">
              <a16:creationId xmlns:a16="http://schemas.microsoft.com/office/drawing/2014/main" id="{00000000-0008-0000-0000-000014000000}"/>
            </a:ext>
          </a:extLst>
        </xdr:cNvPr>
        <xdr:cNvSpPr/>
      </xdr:nvSpPr>
      <xdr:spPr>
        <a:xfrm>
          <a:off x="5107875" y="3494250"/>
          <a:ext cx="476250" cy="57150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76200</xdr:colOff>
      <xdr:row>21</xdr:row>
      <xdr:rowOff>1676400</xdr:rowOff>
    </xdr:from>
    <xdr:ext cx="428625" cy="619125"/>
    <xdr:sp macro="" textlink="">
      <xdr:nvSpPr>
        <xdr:cNvPr id="21" name="Shape 21">
          <a:extLst>
            <a:ext uri="{FF2B5EF4-FFF2-40B4-BE49-F238E27FC236}">
              <a16:creationId xmlns:a16="http://schemas.microsoft.com/office/drawing/2014/main" id="{00000000-0008-0000-0000-000015000000}"/>
            </a:ext>
          </a:extLst>
        </xdr:cNvPr>
        <xdr:cNvSpPr/>
      </xdr:nvSpPr>
      <xdr:spPr>
        <a:xfrm>
          <a:off x="5141213" y="3479963"/>
          <a:ext cx="409575" cy="6000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66675</xdr:colOff>
      <xdr:row>17</xdr:row>
      <xdr:rowOff>352425</xdr:rowOff>
    </xdr:from>
    <xdr:ext cx="428625" cy="619125"/>
    <xdr:sp macro="" textlink="">
      <xdr:nvSpPr>
        <xdr:cNvPr id="2" name="Shape 21">
          <a:extLst>
            <a:ext uri="{FF2B5EF4-FFF2-40B4-BE49-F238E27FC236}">
              <a16:creationId xmlns:a16="http://schemas.microsoft.com/office/drawing/2014/main" id="{00000000-0008-0000-0000-000002000000}"/>
            </a:ext>
          </a:extLst>
        </xdr:cNvPr>
        <xdr:cNvSpPr/>
      </xdr:nvSpPr>
      <xdr:spPr>
        <a:xfrm>
          <a:off x="5141213" y="3479963"/>
          <a:ext cx="409575" cy="6000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390525</xdr:colOff>
      <xdr:row>18</xdr:row>
      <xdr:rowOff>438150</xdr:rowOff>
    </xdr:from>
    <xdr:ext cx="1323975" cy="276225"/>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88775" y="3646650"/>
          <a:ext cx="131445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600"/>
            <a:buFont typeface="Arial"/>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1.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4" name="image3.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5" name="image8.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6" name="image4.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7" name="image10.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8" name="image6.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29" name="image5.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0" name="image9.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1" name="image7.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2" name="image13.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3" name="image12.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4" name="image11.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1.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1.jpg" descr="logocapitalmusical">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11</xdr:col>
      <xdr:colOff>9525</xdr:colOff>
      <xdr:row>10</xdr:row>
      <xdr:rowOff>76200</xdr:rowOff>
    </xdr:from>
    <xdr:ext cx="647700" cy="542925"/>
    <xdr:sp macro="" textlink="">
      <xdr:nvSpPr>
        <xdr:cNvPr id="27" name="Shape 27">
          <a:extLst>
            <a:ext uri="{FF2B5EF4-FFF2-40B4-BE49-F238E27FC236}">
              <a16:creationId xmlns:a16="http://schemas.microsoft.com/office/drawing/2014/main" id="{00000000-0008-0000-1600-00001B000000}"/>
            </a:ext>
          </a:extLst>
        </xdr:cNvPr>
        <xdr:cNvSpPr/>
      </xdr:nvSpPr>
      <xdr:spPr>
        <a:xfrm rot="10800000">
          <a:off x="5031675" y="3518063"/>
          <a:ext cx="628650" cy="523875"/>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11</xdr:col>
      <xdr:colOff>0</xdr:colOff>
      <xdr:row>9</xdr:row>
      <xdr:rowOff>38100</xdr:rowOff>
    </xdr:from>
    <xdr:ext cx="1447800" cy="400050"/>
    <xdr:sp macro="" textlink="">
      <xdr:nvSpPr>
        <xdr:cNvPr id="28" name="Shape 28">
          <a:extLst>
            <a:ext uri="{FF2B5EF4-FFF2-40B4-BE49-F238E27FC236}">
              <a16:creationId xmlns:a16="http://schemas.microsoft.com/office/drawing/2014/main" id="{00000000-0008-0000-1600-00001C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chemeClr val="dk1"/>
            </a:buClr>
            <a:buSzPts val="1600"/>
            <a:buFont typeface="Arial"/>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19050</xdr:colOff>
      <xdr:row>18</xdr:row>
      <xdr:rowOff>266700</xdr:rowOff>
    </xdr:from>
    <xdr:ext cx="561975" cy="561975"/>
    <xdr:sp macro="" textlink="">
      <xdr:nvSpPr>
        <xdr:cNvPr id="29" name="Shape 29">
          <a:extLst>
            <a:ext uri="{FF2B5EF4-FFF2-40B4-BE49-F238E27FC236}">
              <a16:creationId xmlns:a16="http://schemas.microsoft.com/office/drawing/2014/main" id="{00000000-0008-0000-1600-00001D000000}"/>
            </a:ext>
          </a:extLst>
        </xdr:cNvPr>
        <xdr:cNvSpPr/>
      </xdr:nvSpPr>
      <xdr:spPr>
        <a:xfrm>
          <a:off x="5074538" y="3508538"/>
          <a:ext cx="542925" cy="542925"/>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626745</xdr:colOff>
      <xdr:row>0</xdr:row>
      <xdr:rowOff>70485</xdr:rowOff>
    </xdr:from>
    <xdr:ext cx="704850" cy="876300"/>
    <xdr:pic>
      <xdr:nvPicPr>
        <xdr:cNvPr id="2" name="image1.jpg" descr="logocapitalmusical">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xfrm>
          <a:off x="8391525" y="70485"/>
          <a:ext cx="704850" cy="876300"/>
        </a:xfrm>
        <a:prstGeom prst="rect">
          <a:avLst/>
        </a:prstGeom>
        <a:noFill/>
      </xdr:spPr>
    </xdr:pic>
    <xdr:clientData fLocksWithSheet="0"/>
  </xdr:oneCellAnchor>
  <xdr:oneCellAnchor>
    <xdr:from>
      <xdr:col>11</xdr:col>
      <xdr:colOff>714375</xdr:colOff>
      <xdr:row>10</xdr:row>
      <xdr:rowOff>142875</xdr:rowOff>
    </xdr:from>
    <xdr:ext cx="7000875" cy="4381500"/>
    <xdr:pic>
      <xdr:nvPicPr>
        <xdr:cNvPr id="3" name="image10.png">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10</xdr:col>
      <xdr:colOff>442232</xdr:colOff>
      <xdr:row>0</xdr:row>
      <xdr:rowOff>118382</xdr:rowOff>
    </xdr:from>
    <xdr:ext cx="685800" cy="828675"/>
    <xdr:pic>
      <xdr:nvPicPr>
        <xdr:cNvPr id="2" name="image1.jpg" descr="logocapitalmusical">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xfrm>
          <a:off x="24543203" y="118382"/>
          <a:ext cx="685800" cy="82867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1.jpg" descr="logocapitalmusical">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714375</xdr:colOff>
      <xdr:row>35</xdr:row>
      <xdr:rowOff>104775</xdr:rowOff>
    </xdr:from>
    <xdr:ext cx="38100" cy="428625"/>
    <xdr:grpSp>
      <xdr:nvGrpSpPr>
        <xdr:cNvPr id="2" name="Shape 2">
          <a:extLst>
            <a:ext uri="{FF2B5EF4-FFF2-40B4-BE49-F238E27FC236}">
              <a16:creationId xmlns:a16="http://schemas.microsoft.com/office/drawing/2014/main" id="{00000000-0008-0000-1C00-000002000000}"/>
            </a:ext>
          </a:extLst>
        </xdr:cNvPr>
        <xdr:cNvGrpSpPr/>
      </xdr:nvGrpSpPr>
      <xdr:grpSpPr>
        <a:xfrm>
          <a:off x="1445895" y="8570595"/>
          <a:ext cx="38100" cy="428625"/>
          <a:chOff x="5326950" y="3565688"/>
          <a:chExt cx="38100" cy="428625"/>
        </a:xfrm>
      </xdr:grpSpPr>
      <xdr:grpSp>
        <xdr:nvGrpSpPr>
          <xdr:cNvPr id="30" name="Shape 30">
            <a:extLst>
              <a:ext uri="{FF2B5EF4-FFF2-40B4-BE49-F238E27FC236}">
                <a16:creationId xmlns:a16="http://schemas.microsoft.com/office/drawing/2014/main" id="{00000000-0008-0000-1C00-00001E000000}"/>
              </a:ext>
            </a:extLst>
          </xdr:cNvPr>
          <xdr:cNvGrpSpPr/>
        </xdr:nvGrpSpPr>
        <xdr:grpSpPr>
          <a:xfrm>
            <a:off x="5326950" y="3565688"/>
            <a:ext cx="38100" cy="428625"/>
            <a:chOff x="5326950" y="3565688"/>
            <a:chExt cx="38100" cy="428625"/>
          </a:xfrm>
        </xdr:grpSpPr>
        <xdr:sp macro="" textlink="">
          <xdr:nvSpPr>
            <xdr:cNvPr id="31" name="Shape 31">
              <a:extLst>
                <a:ext uri="{FF2B5EF4-FFF2-40B4-BE49-F238E27FC236}">
                  <a16:creationId xmlns:a16="http://schemas.microsoft.com/office/drawing/2014/main" id="{00000000-0008-0000-1C00-00001F000000}"/>
                </a:ext>
              </a:extLst>
            </xdr:cNvPr>
            <xdr:cNvSpPr/>
          </xdr:nvSpPr>
          <xdr:spPr>
            <a:xfrm>
              <a:off x="5326950" y="3565688"/>
              <a:ext cx="3810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32" name="Shape 32">
              <a:extLst>
                <a:ext uri="{FF2B5EF4-FFF2-40B4-BE49-F238E27FC236}">
                  <a16:creationId xmlns:a16="http://schemas.microsoft.com/office/drawing/2014/main" id="{00000000-0008-0000-1C00-000020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grpSp>
    <xdr:clientData fLocksWithSheet="0"/>
  </xdr:oneCellAnchor>
  <xdr:oneCellAnchor>
    <xdr:from>
      <xdr:col>2</xdr:col>
      <xdr:colOff>-9525</xdr:colOff>
      <xdr:row>161</xdr:row>
      <xdr:rowOff>161925</xdr:rowOff>
    </xdr:from>
    <xdr:ext cx="28575" cy="438150"/>
    <xdr:grpSp>
      <xdr:nvGrpSpPr>
        <xdr:cNvPr id="3" name="Shape 2">
          <a:extLst>
            <a:ext uri="{FF2B5EF4-FFF2-40B4-BE49-F238E27FC236}">
              <a16:creationId xmlns:a16="http://schemas.microsoft.com/office/drawing/2014/main" id="{00000000-0008-0000-1C00-000003000000}"/>
            </a:ext>
          </a:extLst>
        </xdr:cNvPr>
        <xdr:cNvGrpSpPr/>
      </xdr:nvGrpSpPr>
      <xdr:grpSpPr>
        <a:xfrm>
          <a:off x="1453515" y="36730305"/>
          <a:ext cx="28575" cy="438150"/>
          <a:chOff x="5331713" y="3560925"/>
          <a:chExt cx="28575" cy="438150"/>
        </a:xfrm>
      </xdr:grpSpPr>
      <xdr:grpSp>
        <xdr:nvGrpSpPr>
          <xdr:cNvPr id="33" name="Shape 33">
            <a:extLst>
              <a:ext uri="{FF2B5EF4-FFF2-40B4-BE49-F238E27FC236}">
                <a16:creationId xmlns:a16="http://schemas.microsoft.com/office/drawing/2014/main" id="{00000000-0008-0000-1C00-000021000000}"/>
              </a:ext>
            </a:extLst>
          </xdr:cNvPr>
          <xdr:cNvGrpSpPr/>
        </xdr:nvGrpSpPr>
        <xdr:grpSpPr>
          <a:xfrm>
            <a:off x="5331713" y="3560925"/>
            <a:ext cx="28575" cy="438150"/>
            <a:chOff x="5341238" y="3560925"/>
            <a:chExt cx="9525" cy="438150"/>
          </a:xfrm>
        </xdr:grpSpPr>
        <xdr:sp macro="" textlink="">
          <xdr:nvSpPr>
            <xdr:cNvPr id="4" name="Shape 31">
              <a:extLst>
                <a:ext uri="{FF2B5EF4-FFF2-40B4-BE49-F238E27FC236}">
                  <a16:creationId xmlns:a16="http://schemas.microsoft.com/office/drawing/2014/main" id="{00000000-0008-0000-1C00-000004000000}"/>
                </a:ext>
              </a:extLst>
            </xdr:cNvPr>
            <xdr:cNvSpPr/>
          </xdr:nvSpPr>
          <xdr:spPr>
            <a:xfrm>
              <a:off x="5341238" y="3560925"/>
              <a:ext cx="9525" cy="438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34" name="Shape 34">
              <a:extLst>
                <a:ext uri="{FF2B5EF4-FFF2-40B4-BE49-F238E27FC236}">
                  <a16:creationId xmlns:a16="http://schemas.microsoft.com/office/drawing/2014/main" id="{00000000-0008-0000-1C00-000022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grpSp>
    <xdr:clientData fLocksWithSheet="0"/>
  </xdr:oneCellAnchor>
  <xdr:oneCellAnchor>
    <xdr:from>
      <xdr:col>12</xdr:col>
      <xdr:colOff>0</xdr:colOff>
      <xdr:row>19</xdr:row>
      <xdr:rowOff>85725</xdr:rowOff>
    </xdr:from>
    <xdr:ext cx="5295900" cy="638175"/>
    <xdr:sp macro="" textlink="">
      <xdr:nvSpPr>
        <xdr:cNvPr id="35" name="Shape 35">
          <a:extLst>
            <a:ext uri="{FF2B5EF4-FFF2-40B4-BE49-F238E27FC236}">
              <a16:creationId xmlns:a16="http://schemas.microsoft.com/office/drawing/2014/main" id="{00000000-0008-0000-1C00-000023000000}"/>
            </a:ext>
          </a:extLst>
        </xdr:cNvPr>
        <xdr:cNvSpPr txBox="1"/>
      </xdr:nvSpPr>
      <xdr:spPr>
        <a:xfrm>
          <a:off x="2702813" y="3465675"/>
          <a:ext cx="5286375" cy="628650"/>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50"/>
            <a:buFont typeface="Arial"/>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Clr>
              <a:schemeClr val="dk1"/>
            </a:buClr>
            <a:buSzPts val="1050"/>
            <a:buFont typeface="Arial"/>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SzPts val="1050"/>
            <a:buFont typeface="Arial"/>
            <a:buNone/>
          </a:pPr>
          <a:endParaRPr sz="1050">
            <a:latin typeface="Arial"/>
            <a:ea typeface="Arial"/>
            <a:cs typeface="Arial"/>
            <a:sym typeface="Arial"/>
          </a:endParaRPr>
        </a:p>
      </xdr:txBody>
    </xdr:sp>
    <xdr:clientData fLocksWithSheet="0"/>
  </xdr:oneCellAnchor>
  <xdr:oneCellAnchor>
    <xdr:from>
      <xdr:col>12</xdr:col>
      <xdr:colOff>266700</xdr:colOff>
      <xdr:row>8</xdr:row>
      <xdr:rowOff>485775</xdr:rowOff>
    </xdr:from>
    <xdr:ext cx="5276850" cy="533400"/>
    <xdr:sp macro="" textlink="">
      <xdr:nvSpPr>
        <xdr:cNvPr id="36" name="Shape 36">
          <a:extLst>
            <a:ext uri="{FF2B5EF4-FFF2-40B4-BE49-F238E27FC236}">
              <a16:creationId xmlns:a16="http://schemas.microsoft.com/office/drawing/2014/main" id="{00000000-0008-0000-1C00-000024000000}"/>
            </a:ext>
          </a:extLst>
        </xdr:cNvPr>
        <xdr:cNvSpPr txBox="1"/>
      </xdr:nvSpPr>
      <xdr:spPr>
        <a:xfrm>
          <a:off x="2712338" y="3518063"/>
          <a:ext cx="5267325" cy="523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100"/>
            <a:buFont typeface="Arial"/>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66675</xdr:colOff>
      <xdr:row>9</xdr:row>
      <xdr:rowOff>161925</xdr:rowOff>
    </xdr:from>
    <xdr:ext cx="971550" cy="409575"/>
    <xdr:sp macro="" textlink="">
      <xdr:nvSpPr>
        <xdr:cNvPr id="37" name="Shape 37">
          <a:extLst>
            <a:ext uri="{FF2B5EF4-FFF2-40B4-BE49-F238E27FC236}">
              <a16:creationId xmlns:a16="http://schemas.microsoft.com/office/drawing/2014/main" id="{00000000-0008-0000-1C00-000025000000}"/>
            </a:ext>
          </a:extLst>
        </xdr:cNvPr>
        <xdr:cNvSpPr txBox="1"/>
      </xdr:nvSpPr>
      <xdr:spPr>
        <a:xfrm>
          <a:off x="4864988" y="3579975"/>
          <a:ext cx="962025" cy="40005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19050</xdr:colOff>
      <xdr:row>11</xdr:row>
      <xdr:rowOff>47625</xdr:rowOff>
    </xdr:from>
    <xdr:ext cx="695325" cy="638175"/>
    <xdr:sp macro="" textlink="">
      <xdr:nvSpPr>
        <xdr:cNvPr id="38" name="Shape 38">
          <a:extLst>
            <a:ext uri="{FF2B5EF4-FFF2-40B4-BE49-F238E27FC236}">
              <a16:creationId xmlns:a16="http://schemas.microsoft.com/office/drawing/2014/main" id="{00000000-0008-0000-1C00-000026000000}"/>
            </a:ext>
          </a:extLst>
        </xdr:cNvPr>
        <xdr:cNvSpPr/>
      </xdr:nvSpPr>
      <xdr:spPr>
        <a:xfrm rot="10800000">
          <a:off x="5007863" y="3470438"/>
          <a:ext cx="676275" cy="61912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5" name="Shape 2">
          <a:extLst>
            <a:ext uri="{FF2B5EF4-FFF2-40B4-BE49-F238E27FC236}">
              <a16:creationId xmlns:a16="http://schemas.microsoft.com/office/drawing/2014/main" id="{00000000-0008-0000-1C00-000005000000}"/>
            </a:ext>
          </a:extLst>
        </xdr:cNvPr>
        <xdr:cNvGrpSpPr/>
      </xdr:nvGrpSpPr>
      <xdr:grpSpPr>
        <a:xfrm>
          <a:off x="8235315" y="2215515"/>
          <a:ext cx="1152525" cy="485775"/>
          <a:chOff x="4769738" y="3537113"/>
          <a:chExt cx="1152525" cy="485775"/>
        </a:xfrm>
      </xdr:grpSpPr>
      <xdr:grpSp>
        <xdr:nvGrpSpPr>
          <xdr:cNvPr id="39" name="Shape 39">
            <a:extLst>
              <a:ext uri="{FF2B5EF4-FFF2-40B4-BE49-F238E27FC236}">
                <a16:creationId xmlns:a16="http://schemas.microsoft.com/office/drawing/2014/main" id="{00000000-0008-0000-1C00-000027000000}"/>
              </a:ext>
            </a:extLst>
          </xdr:cNvPr>
          <xdr:cNvGrpSpPr/>
        </xdr:nvGrpSpPr>
        <xdr:grpSpPr>
          <a:xfrm>
            <a:off x="4769738" y="3537113"/>
            <a:ext cx="1152525" cy="485775"/>
            <a:chOff x="4788713" y="3556163"/>
            <a:chExt cx="1114500" cy="447600"/>
          </a:xfrm>
        </xdr:grpSpPr>
        <xdr:sp macro="" textlink="">
          <xdr:nvSpPr>
            <xdr:cNvPr id="6" name="Shape 31">
              <a:extLst>
                <a:ext uri="{FF2B5EF4-FFF2-40B4-BE49-F238E27FC236}">
                  <a16:creationId xmlns:a16="http://schemas.microsoft.com/office/drawing/2014/main" id="{00000000-0008-0000-1C00-000006000000}"/>
                </a:ext>
              </a:extLst>
            </xdr:cNvPr>
            <xdr:cNvSpPr/>
          </xdr:nvSpPr>
          <xdr:spPr>
            <a:xfrm>
              <a:off x="4788713" y="3556163"/>
              <a:ext cx="1114500" cy="447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40" name="Shape 40">
              <a:extLst>
                <a:ext uri="{FF2B5EF4-FFF2-40B4-BE49-F238E27FC236}">
                  <a16:creationId xmlns:a16="http://schemas.microsoft.com/office/drawing/2014/main" id="{00000000-0008-0000-1C00-000028000000}"/>
                </a:ext>
              </a:extLst>
            </xdr:cNvPr>
            <xdr:cNvCxnSpPr>
              <a:stCxn id="41" idx="1"/>
            </xdr:cNvCxnSpPr>
          </xdr:nvCxnSpPr>
          <xdr:spPr>
            <a:xfrm flipH="1">
              <a:off x="4788713" y="3556163"/>
              <a:ext cx="1114500" cy="447600"/>
            </a:xfrm>
            <a:prstGeom prst="bentConnector3">
              <a:avLst>
                <a:gd name="adj1" fmla="val 367977"/>
              </a:avLst>
            </a:prstGeom>
            <a:noFill/>
            <a:ln w="38100" cap="flat" cmpd="sng">
              <a:solidFill>
                <a:schemeClr val="dk1"/>
              </a:solidFill>
              <a:prstDash val="solid"/>
              <a:round/>
              <a:headEnd type="none" w="sm" len="sm"/>
              <a:tailEnd type="triangle" w="med" len="med"/>
            </a:ln>
          </xdr:spPr>
        </xdr:cxnSp>
      </xdr:grpSp>
    </xdr:grpSp>
    <xdr:clientData fLocksWithSheet="0"/>
  </xdr:oneCellAnchor>
  <xdr:oneCellAnchor>
    <xdr:from>
      <xdr:col>9</xdr:col>
      <xdr:colOff>645795</xdr:colOff>
      <xdr:row>0</xdr:row>
      <xdr:rowOff>15240</xdr:rowOff>
    </xdr:from>
    <xdr:ext cx="512446" cy="712968"/>
    <xdr:pic>
      <xdr:nvPicPr>
        <xdr:cNvPr id="7" name="image1.jpg" descr="logocapitalmusical">
          <a:extLst>
            <a:ext uri="{FF2B5EF4-FFF2-40B4-BE49-F238E27FC236}">
              <a16:creationId xmlns:a16="http://schemas.microsoft.com/office/drawing/2014/main" id="{00000000-0008-0000-1C00-000007000000}"/>
            </a:ext>
          </a:extLst>
        </xdr:cNvPr>
        <xdr:cNvPicPr preferRelativeResize="0"/>
      </xdr:nvPicPr>
      <xdr:blipFill>
        <a:blip xmlns:r="http://schemas.openxmlformats.org/officeDocument/2006/relationships" r:embed="rId1" cstate="print"/>
        <a:stretch>
          <a:fillRect/>
        </a:stretch>
      </xdr:blipFill>
      <xdr:spPr>
        <a:xfrm>
          <a:off x="7206615" y="15240"/>
          <a:ext cx="512446" cy="712968"/>
        </a:xfrm>
        <a:prstGeom prst="rect">
          <a:avLst/>
        </a:prstGeom>
        <a:noFill/>
      </xdr:spPr>
    </xdr:pic>
    <xdr:clientData fLocksWithSheet="0"/>
  </xdr:oneCellAnchor>
  <xdr:oneCellAnchor>
    <xdr:from>
      <xdr:col>12</xdr:col>
      <xdr:colOff>266700</xdr:colOff>
      <xdr:row>10</xdr:row>
      <xdr:rowOff>66675</xdr:rowOff>
    </xdr:from>
    <xdr:ext cx="5324475" cy="2152650"/>
    <xdr:pic>
      <xdr:nvPicPr>
        <xdr:cNvPr id="8" name="image3.png">
          <a:extLst>
            <a:ext uri="{FF2B5EF4-FFF2-40B4-BE49-F238E27FC236}">
              <a16:creationId xmlns:a16="http://schemas.microsoft.com/office/drawing/2014/main" id="{00000000-0008-0000-1C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15</xdr:col>
      <xdr:colOff>19050</xdr:colOff>
      <xdr:row>8</xdr:row>
      <xdr:rowOff>476250</xdr:rowOff>
    </xdr:from>
    <xdr:ext cx="4581525" cy="5162550"/>
    <xdr:sp macro="" textlink="">
      <xdr:nvSpPr>
        <xdr:cNvPr id="42" name="Shape 42">
          <a:extLst>
            <a:ext uri="{FF2B5EF4-FFF2-40B4-BE49-F238E27FC236}">
              <a16:creationId xmlns:a16="http://schemas.microsoft.com/office/drawing/2014/main" id="{00000000-0008-0000-1D00-00002A000000}"/>
            </a:ext>
          </a:extLst>
        </xdr:cNvPr>
        <xdr:cNvSpPr txBox="1"/>
      </xdr:nvSpPr>
      <xdr:spPr>
        <a:xfrm>
          <a:off x="3060000" y="1203488"/>
          <a:ext cx="4572000" cy="515302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200"/>
            <a:buFont typeface="Arial"/>
            <a:buNone/>
          </a:pPr>
          <a:endParaRPr sz="1200" b="1">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ctr"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rgbClr val="C00000"/>
            </a:buClr>
            <a:buSzPts val="1200"/>
            <a:buFont typeface="Arial"/>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l"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0">
            <a:solidFill>
              <a:schemeClr val="dk1"/>
            </a:solidFill>
            <a:latin typeface="Arial"/>
            <a:ea typeface="Arial"/>
            <a:cs typeface="Arial"/>
            <a:sym typeface="Arial"/>
          </a:endParaRPr>
        </a:p>
        <a:p>
          <a:pPr marL="0" lvl="0" indent="0" algn="ctr" rtl="0">
            <a:spcBef>
              <a:spcPts val="0"/>
            </a:spcBef>
            <a:spcAft>
              <a:spcPts val="0"/>
            </a:spcAft>
            <a:buSzPts val="1200"/>
            <a:buFont typeface="Arial"/>
            <a:buNone/>
          </a:pPr>
          <a:endParaRPr sz="1200" b="1">
            <a:solidFill>
              <a:srgbClr val="C00000"/>
            </a:solidFill>
            <a:latin typeface="Arial"/>
            <a:ea typeface="Arial"/>
            <a:cs typeface="Arial"/>
            <a:sym typeface="Arial"/>
          </a:endParaRPr>
        </a:p>
      </xdr:txBody>
    </xdr:sp>
    <xdr:clientData fLocksWithSheet="0"/>
  </xdr:oneCellAnchor>
  <xdr:oneCellAnchor>
    <xdr:from>
      <xdr:col>14</xdr:col>
      <xdr:colOff>161925</xdr:colOff>
      <xdr:row>10</xdr:row>
      <xdr:rowOff>0</xdr:rowOff>
    </xdr:from>
    <xdr:ext cx="542925" cy="542925"/>
    <xdr:sp macro="" textlink="">
      <xdr:nvSpPr>
        <xdr:cNvPr id="43" name="Shape 43">
          <a:extLst>
            <a:ext uri="{FF2B5EF4-FFF2-40B4-BE49-F238E27FC236}">
              <a16:creationId xmlns:a16="http://schemas.microsoft.com/office/drawing/2014/main" id="{00000000-0008-0000-1D00-00002B000000}"/>
            </a:ext>
          </a:extLst>
        </xdr:cNvPr>
        <xdr:cNvSpPr/>
      </xdr:nvSpPr>
      <xdr:spPr>
        <a:xfrm>
          <a:off x="5084063" y="3518063"/>
          <a:ext cx="523875" cy="5238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12</xdr:col>
      <xdr:colOff>430530</xdr:colOff>
      <xdr:row>0</xdr:row>
      <xdr:rowOff>60960</xdr:rowOff>
    </xdr:from>
    <xdr:ext cx="504825" cy="685800"/>
    <xdr:pic>
      <xdr:nvPicPr>
        <xdr:cNvPr id="2" name="image1.jpg" descr="logocapitalmusical">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xfrm>
          <a:off x="16775430" y="60960"/>
          <a:ext cx="504825" cy="6858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1.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419100</xdr:rowOff>
    </xdr:from>
    <xdr:ext cx="47625" cy="6981825"/>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859850" y="3760950"/>
          <a:ext cx="6972300" cy="381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25</xdr:row>
      <xdr:rowOff>276225</xdr:rowOff>
    </xdr:from>
    <xdr:ext cx="47625" cy="7896225"/>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1402650" y="3760950"/>
          <a:ext cx="7886700" cy="381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0</xdr:col>
      <xdr:colOff>-19050</xdr:colOff>
      <xdr:row>40</xdr:row>
      <xdr:rowOff>-19050</xdr:rowOff>
    </xdr:from>
    <xdr:ext cx="38100" cy="38100"/>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26950" y="3780000"/>
          <a:ext cx="3810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Clr>
              <a:schemeClr val="dk1"/>
            </a:buClr>
            <a:buSzPts val="1200"/>
            <a:buFont typeface="Arial"/>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19</xdr:col>
      <xdr:colOff>628650</xdr:colOff>
      <xdr:row>10</xdr:row>
      <xdr:rowOff>57150</xdr:rowOff>
    </xdr:from>
    <xdr:ext cx="247650" cy="400050"/>
    <xdr:pic>
      <xdr:nvPicPr>
        <xdr:cNvPr id="2" name="image14.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11</xdr:row>
      <xdr:rowOff>161925</xdr:rowOff>
    </xdr:from>
    <xdr:ext cx="285750" cy="257175"/>
    <xdr:pic>
      <xdr:nvPicPr>
        <xdr:cNvPr id="3" name="image15.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85750" cy="257175"/>
    <xdr:pic>
      <xdr:nvPicPr>
        <xdr:cNvPr id="4" name="image15.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13</xdr:row>
      <xdr:rowOff>161925</xdr:rowOff>
    </xdr:from>
    <xdr:ext cx="285750" cy="257175"/>
    <xdr:pic>
      <xdr:nvPicPr>
        <xdr:cNvPr id="5" name="image15.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14</xdr:row>
      <xdr:rowOff>171450</xdr:rowOff>
    </xdr:from>
    <xdr:ext cx="285750" cy="257175"/>
    <xdr:pic>
      <xdr:nvPicPr>
        <xdr:cNvPr id="6" name="image15.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15</xdr:row>
      <xdr:rowOff>161925</xdr:rowOff>
    </xdr:from>
    <xdr:ext cx="285750" cy="257175"/>
    <xdr:pic>
      <xdr:nvPicPr>
        <xdr:cNvPr id="7" name="image16.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16</xdr:row>
      <xdr:rowOff>161925</xdr:rowOff>
    </xdr:from>
    <xdr:ext cx="285750" cy="257175"/>
    <xdr:pic>
      <xdr:nvPicPr>
        <xdr:cNvPr id="8" name="image15.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85750" cy="257175"/>
    <xdr:pic>
      <xdr:nvPicPr>
        <xdr:cNvPr id="9" name="image15.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257175"/>
    <xdr:pic>
      <xdr:nvPicPr>
        <xdr:cNvPr id="10" name="image15.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85750" cy="257175"/>
    <xdr:pic>
      <xdr:nvPicPr>
        <xdr:cNvPr id="11" name="image15.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12" name="image15.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85750" cy="257175"/>
    <xdr:pic>
      <xdr:nvPicPr>
        <xdr:cNvPr id="13" name="image15.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22</xdr:row>
      <xdr:rowOff>161925</xdr:rowOff>
    </xdr:from>
    <xdr:ext cx="285750" cy="257175"/>
    <xdr:pic>
      <xdr:nvPicPr>
        <xdr:cNvPr id="14" name="image15.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23</xdr:row>
      <xdr:rowOff>161925</xdr:rowOff>
    </xdr:from>
    <xdr:ext cx="285750" cy="257175"/>
    <xdr:pic>
      <xdr:nvPicPr>
        <xdr:cNvPr id="15" name="image15.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85750" cy="257175"/>
    <xdr:pic>
      <xdr:nvPicPr>
        <xdr:cNvPr id="16" name="image15.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25</xdr:row>
      <xdr:rowOff>161925</xdr:rowOff>
    </xdr:from>
    <xdr:ext cx="285750" cy="257175"/>
    <xdr:pic>
      <xdr:nvPicPr>
        <xdr:cNvPr id="17" name="image15.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26</xdr:row>
      <xdr:rowOff>161925</xdr:rowOff>
    </xdr:from>
    <xdr:ext cx="285750" cy="257175"/>
    <xdr:pic>
      <xdr:nvPicPr>
        <xdr:cNvPr id="18" name="image15.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27</xdr:row>
      <xdr:rowOff>161925</xdr:rowOff>
    </xdr:from>
    <xdr:ext cx="285750" cy="257175"/>
    <xdr:pic>
      <xdr:nvPicPr>
        <xdr:cNvPr id="19" name="image15.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28</xdr:row>
      <xdr:rowOff>161925</xdr:rowOff>
    </xdr:from>
    <xdr:ext cx="285750" cy="257175"/>
    <xdr:pic>
      <xdr:nvPicPr>
        <xdr:cNvPr id="20" name="image15.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29</xdr:row>
      <xdr:rowOff>161925</xdr:rowOff>
    </xdr:from>
    <xdr:ext cx="285750" cy="257175"/>
    <xdr:pic>
      <xdr:nvPicPr>
        <xdr:cNvPr id="21" name="image16.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30</xdr:row>
      <xdr:rowOff>161925</xdr:rowOff>
    </xdr:from>
    <xdr:ext cx="285750" cy="257175"/>
    <xdr:pic>
      <xdr:nvPicPr>
        <xdr:cNvPr id="22" name="image15.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31</xdr:row>
      <xdr:rowOff>161925</xdr:rowOff>
    </xdr:from>
    <xdr:ext cx="285750" cy="257175"/>
    <xdr:pic>
      <xdr:nvPicPr>
        <xdr:cNvPr id="27" name="image16.png">
          <a:extLst>
            <a:ext uri="{FF2B5EF4-FFF2-40B4-BE49-F238E27FC236}">
              <a16:creationId xmlns:a16="http://schemas.microsoft.com/office/drawing/2014/main" id="{00000000-0008-0000-0400-00001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32</xdr:row>
      <xdr:rowOff>161925</xdr:rowOff>
    </xdr:from>
    <xdr:ext cx="285750" cy="257175"/>
    <xdr:pic>
      <xdr:nvPicPr>
        <xdr:cNvPr id="28" name="image15.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33</xdr:row>
      <xdr:rowOff>161925</xdr:rowOff>
    </xdr:from>
    <xdr:ext cx="285750" cy="257175"/>
    <xdr:pic>
      <xdr:nvPicPr>
        <xdr:cNvPr id="29" name="image15.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34</xdr:row>
      <xdr:rowOff>161925</xdr:rowOff>
    </xdr:from>
    <xdr:ext cx="285750" cy="257175"/>
    <xdr:pic>
      <xdr:nvPicPr>
        <xdr:cNvPr id="30" name="image15.png">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35</xdr:row>
      <xdr:rowOff>161925</xdr:rowOff>
    </xdr:from>
    <xdr:ext cx="285750" cy="257175"/>
    <xdr:pic>
      <xdr:nvPicPr>
        <xdr:cNvPr id="31" name="image16.png">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36</xdr:row>
      <xdr:rowOff>161925</xdr:rowOff>
    </xdr:from>
    <xdr:ext cx="285750" cy="257175"/>
    <xdr:pic>
      <xdr:nvPicPr>
        <xdr:cNvPr id="32" name="image16.png">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37</xdr:row>
      <xdr:rowOff>161925</xdr:rowOff>
    </xdr:from>
    <xdr:ext cx="285750" cy="257175"/>
    <xdr:pic>
      <xdr:nvPicPr>
        <xdr:cNvPr id="33" name="image16.png">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38</xdr:row>
      <xdr:rowOff>161925</xdr:rowOff>
    </xdr:from>
    <xdr:ext cx="285750" cy="257175"/>
    <xdr:pic>
      <xdr:nvPicPr>
        <xdr:cNvPr id="34" name="image16.png">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39</xdr:row>
      <xdr:rowOff>161925</xdr:rowOff>
    </xdr:from>
    <xdr:ext cx="285750" cy="257175"/>
    <xdr:pic>
      <xdr:nvPicPr>
        <xdr:cNvPr id="35" name="image16.png">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18</xdr:col>
      <xdr:colOff>60380</xdr:colOff>
      <xdr:row>0</xdr:row>
      <xdr:rowOff>161925</xdr:rowOff>
    </xdr:from>
    <xdr:ext cx="789830" cy="851536"/>
    <xdr:pic>
      <xdr:nvPicPr>
        <xdr:cNvPr id="36" name="image17.png">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4" cstate="print"/>
        <a:stretch>
          <a:fillRect/>
        </a:stretch>
      </xdr:blipFill>
      <xdr:spPr>
        <a:xfrm>
          <a:off x="10370240" y="161925"/>
          <a:ext cx="789830" cy="851536"/>
        </a:xfrm>
        <a:prstGeom prst="rect">
          <a:avLst/>
        </a:prstGeom>
        <a:noFill/>
      </xdr:spPr>
    </xdr:pic>
    <xdr:clientData fLocksWithSheet="0"/>
  </xdr:oneCellAnchor>
  <xdr:oneCellAnchor>
    <xdr:from>
      <xdr:col>19</xdr:col>
      <xdr:colOff>0</xdr:colOff>
      <xdr:row>40</xdr:row>
      <xdr:rowOff>0</xdr:rowOff>
    </xdr:from>
    <xdr:ext cx="333375" cy="295275"/>
    <xdr:pic>
      <xdr:nvPicPr>
        <xdr:cNvPr id="38" name="image16.png">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1.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1.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71500"/>
    <xdr:pic>
      <xdr:nvPicPr>
        <xdr:cNvPr id="2" name="image1.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1.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238125</xdr:colOff>
      <xdr:row>0</xdr:row>
      <xdr:rowOff>95250</xdr:rowOff>
    </xdr:from>
    <xdr:ext cx="609600" cy="714375"/>
    <xdr:pic>
      <xdr:nvPicPr>
        <xdr:cNvPr id="2" name="image1.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194310</xdr:colOff>
      <xdr:row>0</xdr:row>
      <xdr:rowOff>91440</xdr:rowOff>
    </xdr:from>
    <xdr:ext cx="609600" cy="714375"/>
    <xdr:pic>
      <xdr:nvPicPr>
        <xdr:cNvPr id="2" name="image1.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0664190" y="91440"/>
          <a:ext cx="609600" cy="714375"/>
        </a:xfrm>
        <a:prstGeom prst="rect">
          <a:avLst/>
        </a:prstGeom>
        <a:noFill/>
      </xdr:spPr>
    </xdr:pic>
    <xdr:clientData fLocksWithSheet="0"/>
  </xdr:one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B1" sqref="B1:D4"/>
    </sheetView>
  </sheetViews>
  <sheetFormatPr baseColWidth="10" defaultColWidth="14.44140625" defaultRowHeight="15" customHeight="1" x14ac:dyDescent="0.3"/>
  <cols>
    <col min="1" max="1" width="22.44140625" customWidth="1"/>
    <col min="2" max="3" width="11.44140625" customWidth="1"/>
    <col min="4" max="4" width="45.109375" customWidth="1"/>
    <col min="5" max="5" width="25" customWidth="1"/>
    <col min="6" max="6" width="15.44140625" customWidth="1"/>
    <col min="7" max="25" width="11.44140625" customWidth="1"/>
  </cols>
  <sheetData>
    <row r="1" spans="1:26" ht="30" customHeight="1" x14ac:dyDescent="0.3">
      <c r="A1" s="277" t="e" vm="1">
        <v>#VALUE!</v>
      </c>
      <c r="B1" s="280" t="s">
        <v>0</v>
      </c>
      <c r="C1" s="281"/>
      <c r="D1" s="282"/>
      <c r="E1" s="1" t="s">
        <v>1</v>
      </c>
      <c r="F1" s="289"/>
      <c r="G1" s="2"/>
      <c r="H1" s="2"/>
      <c r="I1" s="2"/>
      <c r="J1" s="2"/>
      <c r="K1" s="2"/>
      <c r="L1" s="2"/>
      <c r="M1" s="2"/>
      <c r="N1" s="2"/>
      <c r="O1" s="2"/>
      <c r="P1" s="2"/>
      <c r="Q1" s="2"/>
      <c r="R1" s="2"/>
      <c r="S1" s="2"/>
      <c r="T1" s="2"/>
      <c r="U1" s="2"/>
      <c r="V1" s="2"/>
      <c r="W1" s="2"/>
      <c r="X1" s="2"/>
      <c r="Y1" s="2"/>
      <c r="Z1" s="2"/>
    </row>
    <row r="2" spans="1:26" ht="14.25" customHeight="1" x14ac:dyDescent="0.3">
      <c r="A2" s="278"/>
      <c r="B2" s="283"/>
      <c r="C2" s="284"/>
      <c r="D2" s="285"/>
      <c r="E2" s="3" t="s">
        <v>2</v>
      </c>
      <c r="F2" s="290"/>
      <c r="G2" s="2"/>
      <c r="H2" s="2"/>
      <c r="I2" s="2"/>
      <c r="J2" s="2"/>
      <c r="K2" s="2"/>
      <c r="L2" s="2"/>
      <c r="M2" s="2"/>
      <c r="N2" s="2"/>
      <c r="O2" s="2"/>
      <c r="P2" s="2"/>
      <c r="Q2" s="2"/>
      <c r="R2" s="2"/>
      <c r="S2" s="2"/>
      <c r="T2" s="2"/>
      <c r="U2" s="2"/>
      <c r="V2" s="2"/>
      <c r="W2" s="2"/>
      <c r="X2" s="2"/>
      <c r="Y2" s="2"/>
      <c r="Z2" s="2"/>
    </row>
    <row r="3" spans="1:26" ht="15" customHeight="1" x14ac:dyDescent="0.3">
      <c r="A3" s="278"/>
      <c r="B3" s="283"/>
      <c r="C3" s="284"/>
      <c r="D3" s="285"/>
      <c r="E3" s="3" t="s">
        <v>3</v>
      </c>
      <c r="F3" s="290"/>
      <c r="G3" s="2"/>
      <c r="H3" s="2"/>
      <c r="I3" s="2"/>
      <c r="J3" s="2"/>
      <c r="K3" s="2"/>
      <c r="L3" s="2"/>
      <c r="M3" s="2"/>
      <c r="N3" s="2"/>
      <c r="O3" s="2"/>
      <c r="P3" s="2"/>
      <c r="Q3" s="2"/>
      <c r="R3" s="2"/>
      <c r="S3" s="2"/>
      <c r="T3" s="2"/>
      <c r="U3" s="2"/>
      <c r="V3" s="2"/>
      <c r="W3" s="2"/>
      <c r="X3" s="2"/>
      <c r="Y3" s="2"/>
      <c r="Z3" s="2"/>
    </row>
    <row r="4" spans="1:26" ht="14.25" customHeight="1" x14ac:dyDescent="0.3">
      <c r="A4" s="279"/>
      <c r="B4" s="286"/>
      <c r="C4" s="287"/>
      <c r="D4" s="288"/>
      <c r="E4" s="4" t="s">
        <v>4</v>
      </c>
      <c r="F4" s="291"/>
      <c r="G4" s="2"/>
      <c r="H4" s="2"/>
      <c r="I4" s="2"/>
      <c r="J4" s="2"/>
      <c r="K4" s="2"/>
      <c r="L4" s="2"/>
      <c r="M4" s="2"/>
      <c r="N4" s="2"/>
      <c r="O4" s="2"/>
      <c r="P4" s="2"/>
      <c r="Q4" s="2"/>
      <c r="R4" s="2"/>
      <c r="S4" s="2"/>
      <c r="T4" s="2"/>
      <c r="U4" s="2"/>
      <c r="V4" s="2"/>
      <c r="W4" s="2"/>
      <c r="X4" s="2"/>
      <c r="Y4" s="2"/>
      <c r="Z4" s="2"/>
    </row>
    <row r="5" spans="1:26" ht="14.25" customHeight="1" x14ac:dyDescent="0.3">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3">
      <c r="A6" s="5" t="s">
        <v>5</v>
      </c>
      <c r="B6" s="292" t="s">
        <v>6</v>
      </c>
      <c r="C6" s="293"/>
      <c r="D6" s="293"/>
      <c r="E6" s="293"/>
      <c r="F6" s="294"/>
      <c r="G6" s="2"/>
      <c r="H6" s="2"/>
      <c r="I6" s="2"/>
      <c r="J6" s="2"/>
      <c r="K6" s="2"/>
      <c r="L6" s="2"/>
      <c r="M6" s="2"/>
      <c r="N6" s="2"/>
      <c r="O6" s="2"/>
      <c r="P6" s="2"/>
      <c r="Q6" s="2"/>
      <c r="R6" s="2"/>
      <c r="S6" s="2"/>
      <c r="T6" s="2"/>
      <c r="U6" s="2"/>
      <c r="V6" s="2"/>
      <c r="W6" s="2"/>
      <c r="X6" s="2"/>
      <c r="Y6" s="2"/>
      <c r="Z6" s="2"/>
    </row>
    <row r="7" spans="1:26" ht="50.25" customHeight="1" x14ac:dyDescent="0.3">
      <c r="A7" s="6" t="s">
        <v>7</v>
      </c>
      <c r="B7" s="295" t="s">
        <v>8</v>
      </c>
      <c r="C7" s="296"/>
      <c r="D7" s="296"/>
      <c r="E7" s="296"/>
      <c r="F7" s="297"/>
      <c r="G7" s="2"/>
      <c r="H7" s="2"/>
      <c r="I7" s="2"/>
      <c r="J7" s="2"/>
      <c r="K7" s="2"/>
      <c r="L7" s="2"/>
      <c r="M7" s="2"/>
      <c r="N7" s="2"/>
      <c r="O7" s="2"/>
      <c r="P7" s="2"/>
      <c r="Q7" s="2"/>
      <c r="R7" s="2"/>
      <c r="S7" s="2"/>
      <c r="T7" s="2"/>
      <c r="U7" s="2"/>
      <c r="V7" s="2"/>
      <c r="W7" s="2"/>
      <c r="X7" s="2"/>
      <c r="Y7" s="2"/>
      <c r="Z7" s="2"/>
    </row>
    <row r="8" spans="1:26" ht="17.25" customHeight="1" x14ac:dyDescent="0.3">
      <c r="A8" s="298"/>
      <c r="B8" s="281"/>
      <c r="C8" s="281"/>
      <c r="D8" s="281"/>
      <c r="E8" s="281"/>
      <c r="F8" s="281"/>
      <c r="G8" s="2"/>
      <c r="H8" s="2"/>
      <c r="I8" s="2"/>
      <c r="J8" s="2"/>
      <c r="K8" s="2"/>
      <c r="L8" s="2"/>
      <c r="M8" s="2"/>
      <c r="N8" s="2"/>
      <c r="O8" s="2"/>
      <c r="P8" s="2"/>
      <c r="Q8" s="2"/>
      <c r="R8" s="2"/>
      <c r="S8" s="2"/>
      <c r="T8" s="2"/>
      <c r="U8" s="2"/>
      <c r="V8" s="2"/>
      <c r="W8" s="2"/>
      <c r="X8" s="2"/>
      <c r="Y8" s="2"/>
      <c r="Z8" s="2"/>
    </row>
    <row r="9" spans="1:26" ht="54.75" customHeight="1" x14ac:dyDescent="0.3">
      <c r="A9" s="299" t="s">
        <v>9</v>
      </c>
      <c r="B9" s="284"/>
      <c r="C9" s="284"/>
      <c r="D9" s="284"/>
      <c r="E9" s="284"/>
      <c r="F9" s="284"/>
      <c r="G9" s="2"/>
      <c r="H9" s="2"/>
      <c r="I9" s="2"/>
      <c r="J9" s="2"/>
      <c r="K9" s="2"/>
      <c r="L9" s="2"/>
      <c r="M9" s="2"/>
      <c r="N9" s="2"/>
      <c r="O9" s="2"/>
      <c r="P9" s="2"/>
      <c r="Q9" s="2"/>
      <c r="R9" s="2"/>
      <c r="S9" s="2"/>
      <c r="T9" s="2"/>
      <c r="U9" s="2"/>
      <c r="V9" s="2"/>
      <c r="W9" s="2"/>
      <c r="X9" s="2"/>
      <c r="Y9" s="2"/>
      <c r="Z9" s="2"/>
    </row>
    <row r="10" spans="1:26" ht="18" customHeight="1" x14ac:dyDescent="0.3">
      <c r="A10" s="300"/>
      <c r="B10" s="284"/>
      <c r="C10" s="284"/>
      <c r="D10" s="284"/>
      <c r="E10" s="284"/>
      <c r="F10" s="284"/>
      <c r="G10" s="284"/>
      <c r="H10" s="2"/>
      <c r="I10" s="2"/>
      <c r="J10" s="2"/>
      <c r="K10" s="2"/>
      <c r="L10" s="2"/>
      <c r="M10" s="2"/>
      <c r="N10" s="2"/>
      <c r="O10" s="2"/>
      <c r="P10" s="2"/>
      <c r="Q10" s="2"/>
      <c r="R10" s="2"/>
      <c r="S10" s="2"/>
      <c r="T10" s="2"/>
      <c r="U10" s="2"/>
      <c r="V10" s="2"/>
      <c r="W10" s="2"/>
      <c r="X10" s="2"/>
      <c r="Y10" s="2"/>
      <c r="Z10" s="2"/>
    </row>
    <row r="11" spans="1:26" ht="24.75" customHeight="1" x14ac:dyDescent="0.3">
      <c r="A11" s="301" t="s">
        <v>10</v>
      </c>
      <c r="B11" s="293"/>
      <c r="C11" s="293"/>
      <c r="D11" s="293"/>
      <c r="E11" s="293"/>
      <c r="F11" s="294"/>
      <c r="G11" s="2"/>
      <c r="H11" s="2"/>
      <c r="I11" s="2"/>
      <c r="J11" s="2"/>
      <c r="K11" s="2"/>
      <c r="L11" s="2"/>
      <c r="M11" s="2"/>
      <c r="N11" s="2"/>
      <c r="O11" s="2"/>
      <c r="P11" s="2"/>
      <c r="Q11" s="2"/>
      <c r="R11" s="2"/>
      <c r="S11" s="2"/>
      <c r="T11" s="2"/>
      <c r="U11" s="2"/>
      <c r="V11" s="2"/>
      <c r="W11" s="2"/>
      <c r="X11" s="2"/>
      <c r="Y11" s="2"/>
      <c r="Z11" s="2"/>
    </row>
    <row r="12" spans="1:26" ht="229.5" customHeight="1" x14ac:dyDescent="0.3">
      <c r="A12" s="302" t="s">
        <v>11</v>
      </c>
      <c r="B12" s="296"/>
      <c r="C12" s="296"/>
      <c r="D12" s="296"/>
      <c r="E12" s="296"/>
      <c r="F12" s="297"/>
      <c r="G12" s="2"/>
      <c r="H12" s="2"/>
      <c r="I12" s="2"/>
      <c r="J12" s="2"/>
      <c r="K12" s="2"/>
      <c r="L12" s="2"/>
      <c r="M12" s="2"/>
      <c r="N12" s="2"/>
      <c r="O12" s="2"/>
      <c r="P12" s="2"/>
      <c r="Q12" s="2"/>
      <c r="R12" s="2"/>
      <c r="S12" s="2"/>
      <c r="T12" s="2"/>
      <c r="U12" s="2"/>
      <c r="V12" s="2"/>
      <c r="W12" s="2"/>
      <c r="X12" s="2"/>
      <c r="Y12" s="2"/>
      <c r="Z12" s="2"/>
    </row>
    <row r="13" spans="1:26" ht="18" customHeight="1" x14ac:dyDescent="0.3">
      <c r="A13" s="303"/>
      <c r="B13" s="284"/>
      <c r="C13" s="284"/>
      <c r="D13" s="284"/>
      <c r="E13" s="284"/>
      <c r="F13" s="284"/>
      <c r="G13" s="2"/>
      <c r="H13" s="2"/>
      <c r="I13" s="2"/>
      <c r="J13" s="2"/>
      <c r="K13" s="2"/>
      <c r="L13" s="2"/>
      <c r="M13" s="2"/>
      <c r="N13" s="2"/>
      <c r="O13" s="2"/>
      <c r="P13" s="2"/>
      <c r="Q13" s="2"/>
      <c r="R13" s="2"/>
      <c r="S13" s="2"/>
      <c r="T13" s="2"/>
      <c r="U13" s="2"/>
      <c r="V13" s="2"/>
      <c r="W13" s="2"/>
      <c r="X13" s="2"/>
      <c r="Y13" s="2"/>
      <c r="Z13" s="2"/>
    </row>
    <row r="14" spans="1:26" ht="26.25" customHeight="1" x14ac:dyDescent="0.3">
      <c r="A14" s="301" t="s">
        <v>12</v>
      </c>
      <c r="B14" s="293"/>
      <c r="C14" s="293"/>
      <c r="D14" s="293"/>
      <c r="E14" s="293"/>
      <c r="F14" s="294"/>
      <c r="G14" s="2"/>
      <c r="H14" s="2"/>
      <c r="I14" s="2"/>
      <c r="J14" s="2"/>
      <c r="K14" s="2"/>
      <c r="L14" s="2"/>
      <c r="M14" s="2"/>
      <c r="N14" s="2"/>
      <c r="O14" s="2"/>
      <c r="P14" s="2"/>
      <c r="Q14" s="2"/>
      <c r="R14" s="2"/>
      <c r="S14" s="2"/>
      <c r="T14" s="2"/>
      <c r="U14" s="2"/>
      <c r="V14" s="2"/>
      <c r="W14" s="2"/>
      <c r="X14" s="2"/>
      <c r="Y14" s="2"/>
      <c r="Z14" s="2"/>
    </row>
    <row r="15" spans="1:26" ht="284.25" customHeight="1" x14ac:dyDescent="0.3">
      <c r="A15" s="302" t="s">
        <v>13</v>
      </c>
      <c r="B15" s="296"/>
      <c r="C15" s="296"/>
      <c r="D15" s="296"/>
      <c r="E15" s="296"/>
      <c r="F15" s="297"/>
      <c r="G15" s="2"/>
      <c r="H15" s="2"/>
      <c r="I15" s="2"/>
      <c r="J15" s="2"/>
      <c r="K15" s="2"/>
      <c r="L15" s="2"/>
      <c r="M15" s="2"/>
      <c r="N15" s="2"/>
      <c r="O15" s="2"/>
      <c r="P15" s="2"/>
      <c r="Q15" s="2"/>
      <c r="R15" s="2"/>
      <c r="S15" s="2"/>
      <c r="T15" s="2"/>
      <c r="U15" s="2"/>
      <c r="V15" s="2"/>
      <c r="W15" s="2"/>
      <c r="X15" s="2"/>
      <c r="Y15" s="2"/>
      <c r="Z15" s="2"/>
    </row>
    <row r="16" spans="1:26" ht="21.75" customHeight="1" x14ac:dyDescent="0.3">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x14ac:dyDescent="0.3">
      <c r="A17" s="301" t="s">
        <v>14</v>
      </c>
      <c r="B17" s="293"/>
      <c r="C17" s="293"/>
      <c r="D17" s="293"/>
      <c r="E17" s="293"/>
      <c r="F17" s="294"/>
      <c r="G17" s="2"/>
      <c r="H17" s="2"/>
      <c r="I17" s="2"/>
      <c r="J17" s="2"/>
      <c r="K17" s="2"/>
      <c r="L17" s="2"/>
      <c r="M17" s="2"/>
      <c r="N17" s="2"/>
      <c r="O17" s="2"/>
      <c r="P17" s="2"/>
      <c r="Q17" s="2"/>
      <c r="R17" s="2"/>
      <c r="S17" s="2"/>
      <c r="T17" s="2"/>
      <c r="U17" s="2"/>
      <c r="V17" s="2"/>
      <c r="W17" s="2"/>
      <c r="X17" s="2"/>
      <c r="Y17" s="2"/>
      <c r="Z17" s="2"/>
    </row>
    <row r="18" spans="1:26" ht="81.75" customHeight="1" x14ac:dyDescent="0.3">
      <c r="A18" s="304" t="s">
        <v>15</v>
      </c>
      <c r="B18" s="281"/>
      <c r="C18" s="281"/>
      <c r="D18" s="281"/>
      <c r="E18" s="281"/>
      <c r="F18" s="305"/>
      <c r="G18" s="2"/>
      <c r="H18" s="2"/>
      <c r="I18" s="2"/>
      <c r="J18" s="2"/>
      <c r="K18" s="2"/>
      <c r="L18" s="2"/>
      <c r="M18" s="2"/>
      <c r="N18" s="2"/>
      <c r="O18" s="2"/>
      <c r="P18" s="2"/>
      <c r="Q18" s="2"/>
      <c r="R18" s="2"/>
      <c r="S18" s="2"/>
      <c r="T18" s="2"/>
      <c r="U18" s="2"/>
      <c r="V18" s="2"/>
      <c r="W18" s="2"/>
      <c r="X18" s="2"/>
      <c r="Y18" s="2"/>
      <c r="Z18" s="2"/>
    </row>
    <row r="19" spans="1:26" ht="71.25" customHeight="1" x14ac:dyDescent="0.3">
      <c r="A19" s="306"/>
      <c r="B19" s="287"/>
      <c r="C19" s="287"/>
      <c r="D19" s="287"/>
      <c r="E19" s="287"/>
      <c r="F19" s="307"/>
      <c r="G19" s="2"/>
      <c r="H19" s="2"/>
      <c r="I19" s="2"/>
      <c r="J19" s="2"/>
      <c r="K19" s="2"/>
      <c r="L19" s="2"/>
      <c r="M19" s="2"/>
      <c r="N19" s="2"/>
      <c r="O19" s="2"/>
      <c r="P19" s="2"/>
      <c r="Q19" s="2"/>
      <c r="R19" s="2"/>
      <c r="S19" s="2"/>
      <c r="T19" s="2"/>
      <c r="U19" s="2"/>
      <c r="V19" s="2"/>
      <c r="W19" s="2"/>
      <c r="X19" s="2"/>
      <c r="Y19" s="2"/>
      <c r="Z19" s="2"/>
    </row>
    <row r="20" spans="1:26" ht="14.2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3">
      <c r="A21" s="308" t="s">
        <v>16</v>
      </c>
      <c r="B21" s="309"/>
      <c r="C21" s="309"/>
      <c r="D21" s="309"/>
      <c r="E21" s="309"/>
      <c r="F21" s="310"/>
      <c r="G21" s="2"/>
      <c r="H21" s="2"/>
      <c r="I21" s="2"/>
      <c r="J21" s="2"/>
      <c r="K21" s="2"/>
      <c r="L21" s="2"/>
      <c r="M21" s="2"/>
      <c r="N21" s="2"/>
      <c r="O21" s="2"/>
      <c r="P21" s="2"/>
      <c r="Q21" s="2"/>
      <c r="R21" s="2"/>
      <c r="S21" s="2"/>
      <c r="T21" s="2"/>
      <c r="U21" s="2"/>
      <c r="V21" s="2"/>
      <c r="W21" s="2"/>
      <c r="X21" s="2"/>
      <c r="Y21" s="2"/>
      <c r="Z21" s="2"/>
    </row>
    <row r="22" spans="1:26" ht="363" customHeight="1" x14ac:dyDescent="0.3">
      <c r="A22" s="311" t="s">
        <v>17</v>
      </c>
      <c r="B22" s="312"/>
      <c r="C22" s="312"/>
      <c r="D22" s="312"/>
      <c r="E22" s="312"/>
      <c r="F22" s="313"/>
      <c r="G22" s="2"/>
      <c r="H22" s="2"/>
      <c r="I22" s="2"/>
      <c r="J22" s="2"/>
      <c r="K22" s="2"/>
      <c r="L22" s="2"/>
      <c r="M22" s="2"/>
      <c r="N22" s="2"/>
      <c r="O22" s="2"/>
      <c r="P22" s="2"/>
      <c r="Q22" s="2"/>
      <c r="R22" s="2"/>
      <c r="S22" s="2"/>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3">
      <c r="A24" s="314" t="s">
        <v>18</v>
      </c>
      <c r="B24" s="315"/>
      <c r="C24" s="315"/>
      <c r="D24" s="315"/>
      <c r="E24" s="315"/>
      <c r="F24" s="316"/>
      <c r="G24" s="2"/>
      <c r="H24" s="2"/>
      <c r="I24" s="2"/>
      <c r="J24" s="2"/>
      <c r="K24" s="2"/>
      <c r="L24" s="2"/>
      <c r="M24" s="2"/>
      <c r="N24" s="2"/>
      <c r="O24" s="2"/>
      <c r="P24" s="2"/>
      <c r="Q24" s="2"/>
      <c r="R24" s="2"/>
      <c r="S24" s="2"/>
      <c r="T24" s="2"/>
      <c r="U24" s="2"/>
      <c r="V24" s="2"/>
      <c r="W24" s="2"/>
      <c r="X24" s="2"/>
      <c r="Y24" s="2"/>
      <c r="Z24" s="2"/>
    </row>
    <row r="25" spans="1:26" ht="375" customHeight="1" x14ac:dyDescent="0.3">
      <c r="A25" s="317" t="s">
        <v>19</v>
      </c>
      <c r="B25" s="281"/>
      <c r="C25" s="281"/>
      <c r="D25" s="281"/>
      <c r="E25" s="281"/>
      <c r="F25" s="305"/>
      <c r="G25" s="2"/>
      <c r="H25" s="2"/>
      <c r="I25" s="2"/>
      <c r="J25" s="2"/>
      <c r="K25" s="2"/>
      <c r="L25" s="2"/>
      <c r="M25" s="2"/>
      <c r="N25" s="2"/>
      <c r="O25" s="2"/>
      <c r="P25" s="2"/>
      <c r="Q25" s="2"/>
      <c r="R25" s="2"/>
      <c r="S25" s="2"/>
      <c r="T25" s="2"/>
      <c r="U25" s="2"/>
      <c r="V25" s="2"/>
      <c r="W25" s="2"/>
      <c r="X25" s="2"/>
      <c r="Y25" s="2"/>
      <c r="Z25" s="2"/>
    </row>
    <row r="26" spans="1:26" ht="27" customHeight="1" x14ac:dyDescent="0.3">
      <c r="A26" s="306"/>
      <c r="B26" s="287"/>
      <c r="C26" s="287"/>
      <c r="D26" s="287"/>
      <c r="E26" s="287"/>
      <c r="F26" s="307"/>
      <c r="G26" s="2"/>
      <c r="H26" s="2"/>
      <c r="I26" s="2"/>
      <c r="J26" s="2"/>
      <c r="K26" s="2"/>
      <c r="L26" s="2"/>
      <c r="M26" s="2"/>
      <c r="N26" s="2"/>
      <c r="O26" s="2"/>
      <c r="P26" s="2"/>
      <c r="Q26" s="2"/>
      <c r="R26" s="2"/>
      <c r="S26" s="2"/>
      <c r="T26" s="2"/>
      <c r="U26" s="2"/>
      <c r="V26" s="2"/>
      <c r="W26" s="2"/>
      <c r="X26" s="2"/>
      <c r="Y26" s="2"/>
      <c r="Z26" s="2"/>
    </row>
    <row r="27" spans="1:26" ht="25.5" customHeight="1" x14ac:dyDescent="0.3">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x14ac:dyDescent="0.3">
      <c r="A28" s="318" t="s">
        <v>20</v>
      </c>
      <c r="B28" s="293"/>
      <c r="C28" s="293"/>
      <c r="D28" s="293"/>
      <c r="E28" s="293"/>
      <c r="F28" s="294"/>
      <c r="G28" s="2"/>
      <c r="H28" s="2"/>
      <c r="I28" s="2"/>
      <c r="J28" s="2"/>
      <c r="K28" s="2"/>
      <c r="L28" s="2"/>
      <c r="M28" s="2"/>
      <c r="N28" s="2"/>
      <c r="O28" s="2"/>
      <c r="P28" s="2"/>
      <c r="Q28" s="2"/>
      <c r="R28" s="2"/>
      <c r="S28" s="2"/>
      <c r="T28" s="2"/>
      <c r="U28" s="2"/>
      <c r="V28" s="2"/>
      <c r="W28" s="2"/>
      <c r="X28" s="2"/>
      <c r="Y28" s="2"/>
      <c r="Z28" s="2"/>
    </row>
    <row r="29" spans="1:26" ht="210.75" customHeight="1" x14ac:dyDescent="0.3">
      <c r="A29" s="302" t="s">
        <v>21</v>
      </c>
      <c r="B29" s="296"/>
      <c r="C29" s="296"/>
      <c r="D29" s="296"/>
      <c r="E29" s="296"/>
      <c r="F29" s="297"/>
      <c r="G29" s="2"/>
      <c r="H29" s="2"/>
      <c r="I29" s="2"/>
      <c r="J29" s="2"/>
      <c r="K29" s="2"/>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3">
      <c r="A31" s="319" t="s">
        <v>22</v>
      </c>
      <c r="B31" s="293"/>
      <c r="C31" s="293"/>
      <c r="D31" s="293"/>
      <c r="E31" s="293"/>
      <c r="F31" s="294"/>
      <c r="G31" s="2"/>
      <c r="H31" s="2"/>
      <c r="I31" s="2"/>
      <c r="J31" s="2"/>
      <c r="K31" s="2"/>
      <c r="L31" s="2"/>
      <c r="M31" s="2"/>
      <c r="N31" s="2"/>
      <c r="O31" s="2"/>
      <c r="P31" s="2"/>
      <c r="Q31" s="2"/>
      <c r="R31" s="2"/>
      <c r="S31" s="2"/>
      <c r="T31" s="2"/>
      <c r="U31" s="2"/>
      <c r="V31" s="2"/>
      <c r="W31" s="2"/>
      <c r="X31" s="2"/>
      <c r="Y31" s="2"/>
      <c r="Z31" s="2"/>
    </row>
    <row r="32" spans="1:26" ht="138" customHeight="1" x14ac:dyDescent="0.3">
      <c r="A32" s="320" t="s">
        <v>23</v>
      </c>
      <c r="B32" s="296"/>
      <c r="C32" s="296"/>
      <c r="D32" s="296"/>
      <c r="E32" s="296"/>
      <c r="F32" s="297"/>
      <c r="G32" s="2"/>
      <c r="H32" s="2"/>
      <c r="I32" s="2"/>
      <c r="J32" s="2"/>
      <c r="K32" s="2"/>
      <c r="L32" s="2"/>
      <c r="M32" s="2"/>
      <c r="N32" s="2"/>
      <c r="O32" s="2"/>
      <c r="P32" s="2"/>
      <c r="Q32" s="2"/>
      <c r="R32" s="2"/>
      <c r="S32" s="2"/>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3">
      <c r="A34" s="321" t="s">
        <v>24</v>
      </c>
      <c r="B34" s="293"/>
      <c r="C34" s="293"/>
      <c r="D34" s="293"/>
      <c r="E34" s="293"/>
      <c r="F34" s="294"/>
      <c r="G34" s="2"/>
      <c r="H34" s="2"/>
      <c r="I34" s="2"/>
      <c r="J34" s="2"/>
      <c r="K34" s="2"/>
      <c r="L34" s="2"/>
      <c r="M34" s="2"/>
      <c r="N34" s="2"/>
      <c r="O34" s="2"/>
      <c r="P34" s="2"/>
      <c r="Q34" s="2"/>
      <c r="R34" s="2"/>
      <c r="S34" s="2"/>
      <c r="T34" s="2"/>
      <c r="U34" s="2"/>
      <c r="V34" s="2"/>
      <c r="W34" s="2"/>
      <c r="X34" s="2"/>
      <c r="Y34" s="2"/>
      <c r="Z34" s="2"/>
    </row>
    <row r="35" spans="1:26" ht="219" customHeight="1" x14ac:dyDescent="0.3">
      <c r="A35" s="302" t="s">
        <v>25</v>
      </c>
      <c r="B35" s="296"/>
      <c r="C35" s="296"/>
      <c r="D35" s="296"/>
      <c r="E35" s="296"/>
      <c r="F35" s="297"/>
      <c r="G35" s="2"/>
      <c r="H35" s="2"/>
      <c r="I35" s="2"/>
      <c r="J35" s="2"/>
      <c r="K35" s="2"/>
      <c r="L35" s="2"/>
      <c r="M35" s="2"/>
      <c r="N35" s="2"/>
      <c r="O35" s="2"/>
      <c r="P35" s="2"/>
      <c r="Q35" s="2"/>
      <c r="R35" s="2"/>
      <c r="S35" s="2"/>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3">
      <c r="A37" s="321" t="s">
        <v>26</v>
      </c>
      <c r="B37" s="293"/>
      <c r="C37" s="293"/>
      <c r="D37" s="293"/>
      <c r="E37" s="293"/>
      <c r="F37" s="294"/>
      <c r="G37" s="2"/>
      <c r="H37" s="2"/>
      <c r="I37" s="2"/>
      <c r="J37" s="2"/>
      <c r="K37" s="2"/>
      <c r="L37" s="2"/>
      <c r="M37" s="2"/>
      <c r="N37" s="2"/>
      <c r="O37" s="2"/>
      <c r="P37" s="2"/>
      <c r="Q37" s="2"/>
      <c r="R37" s="2"/>
      <c r="S37" s="2"/>
      <c r="T37" s="2"/>
      <c r="U37" s="2"/>
      <c r="V37" s="2"/>
      <c r="W37" s="2"/>
      <c r="X37" s="2"/>
      <c r="Y37" s="2"/>
      <c r="Z37" s="2"/>
    </row>
    <row r="38" spans="1:26" ht="170.25" customHeight="1" x14ac:dyDescent="0.3">
      <c r="A38" s="302" t="s">
        <v>27</v>
      </c>
      <c r="B38" s="296"/>
      <c r="C38" s="296"/>
      <c r="D38" s="296"/>
      <c r="E38" s="296"/>
      <c r="F38" s="297"/>
      <c r="G38" s="2"/>
      <c r="H38" s="2"/>
      <c r="I38" s="2"/>
      <c r="J38" s="2"/>
      <c r="K38" s="2"/>
      <c r="L38" s="2"/>
      <c r="M38" s="2"/>
      <c r="N38" s="2"/>
      <c r="O38" s="2"/>
      <c r="P38" s="2"/>
      <c r="Q38" s="2"/>
      <c r="R38" s="2"/>
      <c r="S38" s="2"/>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3">
      <c r="A40" s="322" t="s">
        <v>28</v>
      </c>
      <c r="B40" s="293"/>
      <c r="C40" s="293"/>
      <c r="D40" s="293"/>
      <c r="E40" s="293"/>
      <c r="F40" s="294"/>
      <c r="G40" s="2"/>
      <c r="H40" s="2"/>
      <c r="I40" s="2"/>
      <c r="J40" s="2"/>
      <c r="K40" s="2"/>
      <c r="L40" s="2"/>
      <c r="M40" s="2"/>
      <c r="N40" s="2"/>
      <c r="O40" s="2"/>
      <c r="P40" s="2"/>
      <c r="Q40" s="2"/>
      <c r="R40" s="2"/>
      <c r="S40" s="2"/>
      <c r="T40" s="2"/>
      <c r="U40" s="2"/>
      <c r="V40" s="2"/>
      <c r="W40" s="2"/>
      <c r="X40" s="2"/>
      <c r="Y40" s="2"/>
      <c r="Z40" s="2"/>
    </row>
    <row r="41" spans="1:26" ht="208.5" customHeight="1" x14ac:dyDescent="0.3">
      <c r="A41" s="302" t="s">
        <v>29</v>
      </c>
      <c r="B41" s="296"/>
      <c r="C41" s="296"/>
      <c r="D41" s="296"/>
      <c r="E41" s="296"/>
      <c r="F41" s="297"/>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3">
      <c r="A43" s="327" t="s">
        <v>30</v>
      </c>
      <c r="B43" s="293"/>
      <c r="C43" s="293"/>
      <c r="D43" s="293"/>
      <c r="E43" s="293"/>
      <c r="F43" s="294"/>
      <c r="G43" s="2"/>
      <c r="H43" s="2"/>
      <c r="I43" s="2"/>
      <c r="J43" s="2"/>
      <c r="K43" s="2"/>
      <c r="L43" s="2"/>
      <c r="M43" s="2"/>
      <c r="N43" s="2"/>
      <c r="O43" s="2"/>
      <c r="P43" s="2"/>
      <c r="Q43" s="2"/>
      <c r="R43" s="2"/>
      <c r="S43" s="2"/>
      <c r="T43" s="2"/>
      <c r="U43" s="2"/>
      <c r="V43" s="2"/>
      <c r="W43" s="2"/>
      <c r="X43" s="2"/>
      <c r="Y43" s="2"/>
      <c r="Z43" s="2"/>
    </row>
    <row r="44" spans="1:26" ht="274.5" customHeight="1" x14ac:dyDescent="0.3">
      <c r="A44" s="302" t="s">
        <v>31</v>
      </c>
      <c r="B44" s="296"/>
      <c r="C44" s="296"/>
      <c r="D44" s="296"/>
      <c r="E44" s="296"/>
      <c r="F44" s="297"/>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3">
      <c r="A46" s="327" t="s">
        <v>32</v>
      </c>
      <c r="B46" s="293"/>
      <c r="C46" s="293"/>
      <c r="D46" s="293"/>
      <c r="E46" s="293"/>
      <c r="F46" s="294"/>
      <c r="G46" s="2"/>
      <c r="H46" s="2"/>
      <c r="I46" s="2"/>
      <c r="J46" s="2"/>
      <c r="K46" s="2"/>
      <c r="L46" s="2"/>
      <c r="M46" s="2"/>
      <c r="N46" s="2"/>
      <c r="O46" s="2"/>
      <c r="P46" s="2"/>
      <c r="Q46" s="2"/>
      <c r="R46" s="2"/>
      <c r="S46" s="2"/>
      <c r="T46" s="2"/>
      <c r="U46" s="2"/>
      <c r="V46" s="2"/>
      <c r="W46" s="2"/>
      <c r="X46" s="2"/>
      <c r="Y46" s="2"/>
      <c r="Z46" s="2"/>
    </row>
    <row r="47" spans="1:26" ht="181.5" customHeight="1" x14ac:dyDescent="0.3">
      <c r="A47" s="328" t="s">
        <v>33</v>
      </c>
      <c r="B47" s="296"/>
      <c r="C47" s="296"/>
      <c r="D47" s="296"/>
      <c r="E47" s="296"/>
      <c r="F47" s="297"/>
      <c r="G47" s="9"/>
      <c r="H47" s="9"/>
      <c r="I47" s="9"/>
      <c r="J47" s="9"/>
      <c r="K47" s="9"/>
      <c r="L47" s="9"/>
      <c r="M47" s="9"/>
      <c r="N47" s="9"/>
      <c r="O47" s="9"/>
      <c r="P47" s="9"/>
      <c r="Q47" s="9"/>
      <c r="R47" s="9"/>
      <c r="S47" s="9"/>
      <c r="T47" s="9"/>
      <c r="U47" s="9"/>
      <c r="V47" s="9"/>
      <c r="W47" s="9"/>
      <c r="X47" s="9"/>
      <c r="Y47" s="9"/>
      <c r="Z47" s="9"/>
    </row>
    <row r="48" spans="1:26" ht="15.75" customHeight="1" x14ac:dyDescent="0.3">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x14ac:dyDescent="0.3">
      <c r="A49" s="329" t="s">
        <v>34</v>
      </c>
      <c r="B49" s="293"/>
      <c r="C49" s="293"/>
      <c r="D49" s="293"/>
      <c r="E49" s="293"/>
      <c r="F49" s="294"/>
      <c r="G49" s="2"/>
      <c r="H49" s="2"/>
      <c r="I49" s="2"/>
      <c r="J49" s="2"/>
      <c r="K49" s="2"/>
      <c r="L49" s="2"/>
      <c r="M49" s="2"/>
      <c r="N49" s="2"/>
      <c r="O49" s="2"/>
      <c r="P49" s="2"/>
      <c r="Q49" s="2"/>
      <c r="R49" s="2"/>
      <c r="S49" s="2"/>
      <c r="T49" s="2"/>
      <c r="U49" s="2"/>
      <c r="V49" s="2"/>
      <c r="W49" s="2"/>
      <c r="X49" s="2"/>
      <c r="Y49" s="2"/>
      <c r="Z49" s="2"/>
    </row>
    <row r="50" spans="1:26" ht="363" customHeight="1" x14ac:dyDescent="0.3">
      <c r="A50" s="328" t="s">
        <v>35</v>
      </c>
      <c r="B50" s="296"/>
      <c r="C50" s="296"/>
      <c r="D50" s="296"/>
      <c r="E50" s="296"/>
      <c r="F50" s="297"/>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3">
      <c r="A52" s="323" t="s">
        <v>36</v>
      </c>
      <c r="B52" s="293"/>
      <c r="C52" s="293"/>
      <c r="D52" s="293"/>
      <c r="E52" s="293"/>
      <c r="F52" s="294"/>
      <c r="G52" s="2"/>
      <c r="H52" s="2"/>
      <c r="I52" s="2"/>
      <c r="J52" s="2"/>
      <c r="K52" s="2"/>
      <c r="L52" s="2"/>
      <c r="M52" s="2"/>
      <c r="N52" s="2"/>
      <c r="O52" s="2"/>
      <c r="P52" s="2"/>
      <c r="Q52" s="2"/>
      <c r="R52" s="2"/>
      <c r="S52" s="2"/>
      <c r="T52" s="2"/>
      <c r="U52" s="2"/>
      <c r="V52" s="2"/>
      <c r="W52" s="2"/>
      <c r="X52" s="2"/>
      <c r="Y52" s="2"/>
      <c r="Z52" s="2"/>
    </row>
    <row r="53" spans="1:26" ht="409.5" customHeight="1" x14ac:dyDescent="0.3">
      <c r="A53" s="324" t="s">
        <v>37</v>
      </c>
      <c r="B53" s="325"/>
      <c r="C53" s="325"/>
      <c r="D53" s="325"/>
      <c r="E53" s="325"/>
      <c r="F53" s="326"/>
      <c r="G53" s="2"/>
      <c r="H53" s="2"/>
      <c r="I53" s="2"/>
      <c r="J53" s="2"/>
      <c r="K53" s="2"/>
      <c r="L53" s="2"/>
      <c r="M53" s="2"/>
      <c r="N53" s="2"/>
      <c r="O53" s="2"/>
      <c r="P53" s="2"/>
      <c r="Q53" s="2"/>
      <c r="R53" s="2"/>
      <c r="S53" s="2"/>
      <c r="T53" s="2"/>
      <c r="U53" s="2"/>
      <c r="V53" s="2"/>
      <c r="W53" s="2"/>
      <c r="X53" s="2"/>
      <c r="Y53" s="2"/>
      <c r="Z53" s="2"/>
    </row>
    <row r="54" spans="1:26" ht="77.25" customHeight="1" x14ac:dyDescent="0.3">
      <c r="A54" s="306"/>
      <c r="B54" s="287"/>
      <c r="C54" s="287"/>
      <c r="D54" s="287"/>
      <c r="E54" s="287"/>
      <c r="F54" s="307"/>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3"/>
    <row r="255" spans="1:26" ht="15.75" customHeight="1" x14ac:dyDescent="0.3"/>
    <row r="256" spans="1:2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workbookViewId="0">
      <selection activeCell="G7" sqref="G7"/>
    </sheetView>
  </sheetViews>
  <sheetFormatPr baseColWidth="10" defaultColWidth="14.44140625" defaultRowHeight="15" customHeight="1" x14ac:dyDescent="0.3"/>
  <cols>
    <col min="1" max="1" width="31" customWidth="1"/>
    <col min="2" max="2" width="39.5546875" customWidth="1"/>
    <col min="3" max="3" width="29" customWidth="1"/>
    <col min="4" max="4" width="38" customWidth="1"/>
    <col min="5" max="5" width="32.88671875" customWidth="1"/>
    <col min="6" max="6" width="16.6640625" customWidth="1"/>
    <col min="7" max="26" width="11.44140625" customWidth="1"/>
  </cols>
  <sheetData>
    <row r="1" spans="1:26" ht="28.5" customHeight="1" x14ac:dyDescent="0.3">
      <c r="A1" s="367" t="e" vm="1">
        <v>#VALUE!</v>
      </c>
      <c r="B1" s="412" t="str">
        <f>CONTEXTO!B1</f>
        <v xml:space="preserve">PROCESO:  SISTEMA INTEGRADO DE GESTIÓN </v>
      </c>
      <c r="C1" s="614"/>
      <c r="D1" s="614"/>
      <c r="E1" s="622" t="s">
        <v>209</v>
      </c>
      <c r="F1" s="619"/>
      <c r="G1" s="2"/>
      <c r="H1" s="2"/>
      <c r="I1" s="2"/>
      <c r="J1" s="2"/>
      <c r="K1" s="2"/>
      <c r="L1" s="2"/>
      <c r="M1" s="2"/>
      <c r="N1" s="2"/>
      <c r="O1" s="2"/>
      <c r="P1" s="2"/>
      <c r="Q1" s="2"/>
      <c r="R1" s="2"/>
      <c r="S1" s="2"/>
      <c r="T1" s="2"/>
      <c r="U1" s="2"/>
      <c r="V1" s="2"/>
      <c r="W1" s="2"/>
      <c r="X1" s="2"/>
      <c r="Y1" s="2"/>
      <c r="Z1" s="2"/>
    </row>
    <row r="2" spans="1:26" ht="14.25" customHeight="1" x14ac:dyDescent="0.3">
      <c r="A2" s="278"/>
      <c r="B2" s="615" t="s">
        <v>292</v>
      </c>
      <c r="C2" s="616"/>
      <c r="D2" s="616"/>
      <c r="E2" s="622" t="s">
        <v>2</v>
      </c>
      <c r="F2" s="620"/>
      <c r="G2" s="2"/>
      <c r="H2" s="2"/>
      <c r="I2" s="2"/>
      <c r="J2" s="2"/>
      <c r="K2" s="2"/>
      <c r="L2" s="2"/>
      <c r="M2" s="2"/>
      <c r="N2" s="2"/>
      <c r="O2" s="2"/>
      <c r="P2" s="2"/>
      <c r="Q2" s="2"/>
      <c r="R2" s="2"/>
      <c r="S2" s="2"/>
      <c r="T2" s="2"/>
      <c r="U2" s="2"/>
      <c r="V2" s="2"/>
      <c r="W2" s="2"/>
      <c r="X2" s="2"/>
      <c r="Y2" s="2"/>
      <c r="Z2" s="2"/>
    </row>
    <row r="3" spans="1:26" ht="15" customHeight="1" x14ac:dyDescent="0.3">
      <c r="A3" s="278"/>
      <c r="B3" s="617"/>
      <c r="C3" s="610"/>
      <c r="D3" s="610"/>
      <c r="E3" s="622" t="s">
        <v>3</v>
      </c>
      <c r="F3" s="620"/>
      <c r="G3" s="2"/>
      <c r="H3" s="2"/>
      <c r="I3" s="2"/>
      <c r="J3" s="2"/>
      <c r="K3" s="2"/>
      <c r="L3" s="2"/>
      <c r="M3" s="2"/>
      <c r="N3" s="2"/>
      <c r="O3" s="2"/>
      <c r="P3" s="2"/>
      <c r="Q3" s="2"/>
      <c r="R3" s="2"/>
      <c r="S3" s="2"/>
      <c r="T3" s="2"/>
      <c r="U3" s="2"/>
      <c r="V3" s="2"/>
      <c r="W3" s="2"/>
      <c r="X3" s="2"/>
      <c r="Y3" s="2"/>
      <c r="Z3" s="2"/>
    </row>
    <row r="4" spans="1:26" ht="14.25" customHeight="1" thickBot="1" x14ac:dyDescent="0.35">
      <c r="A4" s="337"/>
      <c r="B4" s="618"/>
      <c r="C4" s="612"/>
      <c r="D4" s="612"/>
      <c r="E4" s="622" t="s">
        <v>545</v>
      </c>
      <c r="F4" s="621"/>
      <c r="G4" s="2"/>
      <c r="H4" s="2"/>
      <c r="I4" s="2"/>
      <c r="J4" s="2"/>
      <c r="K4" s="2"/>
      <c r="L4" s="2"/>
      <c r="M4" s="2"/>
      <c r="N4" s="2"/>
      <c r="O4" s="2"/>
      <c r="P4" s="2"/>
      <c r="Q4" s="2"/>
      <c r="R4" s="2"/>
      <c r="S4" s="2"/>
      <c r="T4" s="2"/>
      <c r="U4" s="2"/>
      <c r="V4" s="2"/>
      <c r="W4" s="2"/>
      <c r="X4" s="2"/>
      <c r="Y4" s="2"/>
      <c r="Z4" s="2"/>
    </row>
    <row r="5" spans="1:26" ht="14.25" customHeight="1" x14ac:dyDescent="0.3">
      <c r="A5" s="414"/>
      <c r="B5" s="284"/>
      <c r="C5" s="284"/>
      <c r="D5" s="284"/>
      <c r="E5" s="284"/>
      <c r="F5" s="415"/>
      <c r="G5" s="2"/>
      <c r="H5" s="2"/>
      <c r="I5" s="2"/>
      <c r="J5" s="2"/>
      <c r="K5" s="2"/>
      <c r="L5" s="2"/>
      <c r="M5" s="2"/>
      <c r="N5" s="2"/>
      <c r="O5" s="2"/>
      <c r="P5" s="2"/>
      <c r="Q5" s="2"/>
      <c r="R5" s="2"/>
      <c r="S5" s="2"/>
      <c r="T5" s="2"/>
      <c r="U5" s="2"/>
      <c r="V5" s="2"/>
      <c r="W5" s="2"/>
      <c r="X5" s="2"/>
      <c r="Y5" s="2"/>
      <c r="Z5" s="2"/>
    </row>
    <row r="6" spans="1:26" ht="39.75" customHeight="1" x14ac:dyDescent="0.3">
      <c r="A6" s="416" t="str">
        <f>CONTEXTO!A8</f>
        <v>PROCESO: GESTIÓN HUMANA</v>
      </c>
      <c r="B6" s="331"/>
      <c r="C6" s="331"/>
      <c r="D6" s="331"/>
      <c r="E6" s="331"/>
      <c r="F6" s="332"/>
      <c r="G6" s="2"/>
      <c r="H6" s="2"/>
      <c r="I6" s="2"/>
      <c r="J6" s="2"/>
      <c r="K6" s="2"/>
      <c r="L6" s="2"/>
      <c r="M6" s="2"/>
      <c r="N6" s="2"/>
      <c r="O6" s="2"/>
      <c r="P6" s="2"/>
      <c r="Q6" s="2"/>
      <c r="R6" s="2"/>
      <c r="S6" s="2"/>
      <c r="T6" s="2"/>
      <c r="U6" s="2"/>
      <c r="V6" s="2"/>
      <c r="W6" s="2"/>
      <c r="X6" s="2"/>
      <c r="Y6" s="2"/>
      <c r="Z6" s="2"/>
    </row>
    <row r="7" spans="1:26" ht="91.2" customHeight="1" x14ac:dyDescent="0.3">
      <c r="A7" s="417"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385"/>
      <c r="C7" s="385"/>
      <c r="D7" s="385"/>
      <c r="E7" s="385"/>
      <c r="F7" s="418"/>
      <c r="G7" s="92"/>
      <c r="H7" s="92"/>
      <c r="I7" s="92"/>
      <c r="J7" s="92"/>
      <c r="K7" s="92"/>
      <c r="L7" s="92"/>
      <c r="M7" s="92"/>
      <c r="N7" s="92"/>
      <c r="O7" s="92"/>
      <c r="P7" s="92"/>
      <c r="Q7" s="92"/>
      <c r="R7" s="92"/>
      <c r="S7" s="92"/>
      <c r="T7" s="92"/>
      <c r="U7" s="92"/>
      <c r="V7" s="92"/>
      <c r="W7" s="92"/>
      <c r="X7" s="92"/>
      <c r="Y7" s="92"/>
      <c r="Z7" s="92"/>
    </row>
    <row r="8" spans="1:26" ht="25.5" customHeight="1" x14ac:dyDescent="0.3">
      <c r="A8" s="419"/>
      <c r="B8" s="335"/>
      <c r="C8" s="335"/>
      <c r="D8" s="335"/>
      <c r="E8" s="335"/>
      <c r="F8" s="336"/>
      <c r="G8" s="92"/>
      <c r="H8" s="92"/>
      <c r="I8" s="92"/>
      <c r="J8" s="92"/>
      <c r="K8" s="92"/>
      <c r="L8" s="92"/>
      <c r="M8" s="92"/>
      <c r="N8" s="92"/>
      <c r="O8" s="92"/>
      <c r="P8" s="92"/>
      <c r="Q8" s="92"/>
      <c r="R8" s="92"/>
      <c r="S8" s="92"/>
      <c r="T8" s="92"/>
      <c r="U8" s="92"/>
      <c r="V8" s="92"/>
      <c r="W8" s="92"/>
      <c r="X8" s="92"/>
      <c r="Y8" s="92"/>
      <c r="Z8" s="92"/>
    </row>
    <row r="9" spans="1:26" ht="69" customHeight="1" x14ac:dyDescent="0.3">
      <c r="A9" s="93" t="s">
        <v>293</v>
      </c>
      <c r="B9" s="94" t="s">
        <v>294</v>
      </c>
      <c r="C9" s="95" t="s">
        <v>295</v>
      </c>
      <c r="D9" s="96" t="s">
        <v>296</v>
      </c>
      <c r="E9" s="97" t="s">
        <v>297</v>
      </c>
      <c r="F9" s="98" t="s">
        <v>298</v>
      </c>
      <c r="G9" s="92"/>
      <c r="H9" s="92"/>
      <c r="I9" s="92"/>
      <c r="J9" s="92"/>
      <c r="K9" s="92"/>
      <c r="L9" s="92"/>
      <c r="M9" s="92"/>
      <c r="N9" s="92"/>
      <c r="O9" s="92"/>
      <c r="P9" s="92"/>
      <c r="Q9" s="92"/>
      <c r="R9" s="92"/>
      <c r="S9" s="92"/>
      <c r="T9" s="92"/>
      <c r="U9" s="92"/>
      <c r="V9" s="92"/>
      <c r="W9" s="92"/>
      <c r="X9" s="92"/>
      <c r="Y9" s="92"/>
      <c r="Z9" s="92"/>
    </row>
    <row r="10" spans="1:26" ht="32.25" customHeight="1" x14ac:dyDescent="0.3">
      <c r="A10" s="411" t="s">
        <v>299</v>
      </c>
      <c r="B10" s="99" t="s">
        <v>72</v>
      </c>
      <c r="C10" s="420" t="s">
        <v>300</v>
      </c>
      <c r="D10" s="100" t="s">
        <v>301</v>
      </c>
      <c r="E10" s="420" t="s">
        <v>302</v>
      </c>
      <c r="F10" s="421" t="s">
        <v>303</v>
      </c>
      <c r="G10" s="92"/>
      <c r="H10" s="92"/>
      <c r="I10" s="92"/>
      <c r="J10" s="92"/>
      <c r="K10" s="92"/>
      <c r="L10" s="92"/>
      <c r="M10" s="92"/>
      <c r="N10" s="92"/>
      <c r="O10" s="92"/>
      <c r="P10" s="92"/>
      <c r="Q10" s="92"/>
      <c r="R10" s="92"/>
      <c r="S10" s="92"/>
      <c r="T10" s="92"/>
      <c r="U10" s="92"/>
      <c r="V10" s="92"/>
      <c r="W10" s="92"/>
      <c r="X10" s="92"/>
      <c r="Y10" s="92"/>
      <c r="Z10" s="92"/>
    </row>
    <row r="11" spans="1:26" ht="55.5" customHeight="1" x14ac:dyDescent="0.3">
      <c r="A11" s="278"/>
      <c r="B11" s="99" t="s">
        <v>304</v>
      </c>
      <c r="C11" s="362"/>
      <c r="D11" s="100" t="s">
        <v>305</v>
      </c>
      <c r="E11" s="362"/>
      <c r="F11" s="290"/>
      <c r="G11" s="2"/>
      <c r="H11" s="2"/>
      <c r="I11" s="2"/>
      <c r="J11" s="2"/>
      <c r="K11" s="2"/>
      <c r="L11" s="2"/>
      <c r="M11" s="2"/>
      <c r="N11" s="2"/>
      <c r="O11" s="2"/>
      <c r="P11" s="2"/>
      <c r="Q11" s="2"/>
      <c r="R11" s="2"/>
      <c r="S11" s="2"/>
      <c r="T11" s="2"/>
      <c r="U11" s="2"/>
      <c r="V11" s="2"/>
      <c r="W11" s="2"/>
      <c r="X11" s="2"/>
      <c r="Y11" s="2"/>
      <c r="Z11" s="2"/>
    </row>
    <row r="12" spans="1:26" ht="60.75" customHeight="1" x14ac:dyDescent="0.3">
      <c r="A12" s="337"/>
      <c r="B12" s="99"/>
      <c r="C12" s="363"/>
      <c r="D12" s="100" t="s">
        <v>306</v>
      </c>
      <c r="E12" s="363"/>
      <c r="F12" s="341"/>
      <c r="G12" s="2"/>
      <c r="H12" s="2"/>
      <c r="I12" s="2"/>
      <c r="J12" s="2"/>
      <c r="K12" s="2"/>
      <c r="L12" s="2"/>
      <c r="M12" s="2"/>
      <c r="N12" s="2"/>
      <c r="O12" s="2"/>
      <c r="P12" s="2"/>
      <c r="Q12" s="2"/>
      <c r="R12" s="2"/>
      <c r="S12" s="2"/>
      <c r="T12" s="2"/>
      <c r="U12" s="2"/>
      <c r="V12" s="2"/>
      <c r="W12" s="2"/>
      <c r="X12" s="2"/>
      <c r="Y12" s="2"/>
      <c r="Z12" s="2"/>
    </row>
    <row r="13" spans="1:26" ht="67.5" customHeight="1" x14ac:dyDescent="0.3">
      <c r="A13" s="411" t="s">
        <v>307</v>
      </c>
      <c r="B13" s="99" t="s">
        <v>87</v>
      </c>
      <c r="C13" s="420" t="s">
        <v>308</v>
      </c>
      <c r="D13" s="101" t="s">
        <v>309</v>
      </c>
      <c r="E13" s="420" t="s">
        <v>310</v>
      </c>
      <c r="F13" s="421" t="s">
        <v>303</v>
      </c>
      <c r="G13" s="2"/>
      <c r="H13" s="2"/>
      <c r="I13" s="2"/>
      <c r="J13" s="2"/>
      <c r="K13" s="2"/>
      <c r="L13" s="2"/>
      <c r="M13" s="2"/>
      <c r="N13" s="2"/>
      <c r="O13" s="2"/>
      <c r="P13" s="2"/>
      <c r="Q13" s="2"/>
      <c r="R13" s="2"/>
      <c r="S13" s="2"/>
      <c r="T13" s="2"/>
      <c r="U13" s="2"/>
      <c r="V13" s="2"/>
      <c r="W13" s="2"/>
      <c r="X13" s="2"/>
      <c r="Y13" s="2"/>
      <c r="Z13" s="2"/>
    </row>
    <row r="14" spans="1:26" ht="63.75" customHeight="1" x14ac:dyDescent="0.3">
      <c r="A14" s="278"/>
      <c r="B14" s="99" t="s">
        <v>311</v>
      </c>
      <c r="C14" s="362"/>
      <c r="D14" s="101" t="s">
        <v>301</v>
      </c>
      <c r="E14" s="362"/>
      <c r="F14" s="290"/>
      <c r="G14" s="2"/>
      <c r="H14" s="2"/>
      <c r="I14" s="2"/>
      <c r="J14" s="2"/>
      <c r="K14" s="2"/>
      <c r="L14" s="2"/>
      <c r="M14" s="2"/>
      <c r="N14" s="2"/>
      <c r="O14" s="2"/>
      <c r="P14" s="2"/>
      <c r="Q14" s="2"/>
      <c r="R14" s="2"/>
      <c r="S14" s="2"/>
      <c r="T14" s="2"/>
      <c r="U14" s="2"/>
      <c r="V14" s="2"/>
      <c r="W14" s="2"/>
      <c r="X14" s="2"/>
      <c r="Y14" s="2"/>
      <c r="Z14" s="2"/>
    </row>
    <row r="15" spans="1:26" ht="64.5" customHeight="1" x14ac:dyDescent="0.3">
      <c r="A15" s="337"/>
      <c r="B15" s="99"/>
      <c r="C15" s="363"/>
      <c r="D15" s="102" t="s">
        <v>305</v>
      </c>
      <c r="E15" s="363"/>
      <c r="F15" s="341"/>
      <c r="G15" s="2"/>
      <c r="H15" s="2"/>
      <c r="I15" s="2"/>
      <c r="J15" s="2"/>
      <c r="K15" s="2"/>
      <c r="L15" s="2"/>
      <c r="M15" s="2"/>
      <c r="N15" s="2"/>
      <c r="O15" s="2"/>
      <c r="P15" s="2"/>
      <c r="Q15" s="2"/>
      <c r="R15" s="2"/>
      <c r="S15" s="2"/>
      <c r="T15" s="2"/>
      <c r="U15" s="2"/>
      <c r="V15" s="2"/>
      <c r="W15" s="2"/>
      <c r="X15" s="2"/>
      <c r="Y15" s="2"/>
      <c r="Z15" s="2"/>
    </row>
    <row r="16" spans="1:26" ht="64.5" customHeight="1" x14ac:dyDescent="0.3">
      <c r="A16" s="411"/>
      <c r="B16" s="99"/>
      <c r="C16" s="420"/>
      <c r="D16" s="103"/>
      <c r="E16" s="420" t="s">
        <v>312</v>
      </c>
      <c r="F16" s="421"/>
      <c r="G16" s="2"/>
      <c r="H16" s="2"/>
      <c r="I16" s="2"/>
      <c r="J16" s="2"/>
      <c r="K16" s="2"/>
      <c r="L16" s="2"/>
      <c r="M16" s="2"/>
      <c r="N16" s="2"/>
      <c r="O16" s="2"/>
      <c r="P16" s="2"/>
      <c r="Q16" s="2"/>
      <c r="R16" s="2"/>
      <c r="S16" s="2"/>
      <c r="T16" s="2"/>
      <c r="U16" s="2"/>
      <c r="V16" s="2"/>
      <c r="W16" s="2"/>
      <c r="X16" s="2"/>
      <c r="Y16" s="2"/>
      <c r="Z16" s="2"/>
    </row>
    <row r="17" spans="1:26" ht="63.75" customHeight="1" x14ac:dyDescent="0.3">
      <c r="A17" s="278"/>
      <c r="B17" s="99"/>
      <c r="C17" s="362"/>
      <c r="D17" s="99"/>
      <c r="E17" s="362"/>
      <c r="F17" s="290"/>
      <c r="G17" s="2"/>
      <c r="H17" s="2"/>
      <c r="I17" s="2"/>
      <c r="J17" s="2"/>
      <c r="K17" s="2"/>
      <c r="L17" s="2"/>
      <c r="M17" s="2"/>
      <c r="N17" s="2"/>
      <c r="O17" s="2"/>
      <c r="P17" s="2"/>
      <c r="Q17" s="2"/>
      <c r="R17" s="2"/>
      <c r="S17" s="2"/>
      <c r="T17" s="2"/>
      <c r="U17" s="2"/>
      <c r="V17" s="2"/>
      <c r="W17" s="2"/>
      <c r="X17" s="2"/>
      <c r="Y17" s="2"/>
      <c r="Z17" s="2"/>
    </row>
    <row r="18" spans="1:26" ht="50.25" customHeight="1" x14ac:dyDescent="0.3">
      <c r="A18" s="337"/>
      <c r="B18" s="99"/>
      <c r="C18" s="363"/>
      <c r="D18" s="99"/>
      <c r="E18" s="363"/>
      <c r="F18" s="341"/>
      <c r="G18" s="2"/>
      <c r="H18" s="2"/>
      <c r="I18" s="2"/>
      <c r="J18" s="2"/>
      <c r="K18" s="2"/>
      <c r="L18" s="2"/>
      <c r="M18" s="2"/>
      <c r="N18" s="2"/>
      <c r="O18" s="2"/>
      <c r="P18" s="2"/>
      <c r="Q18" s="2"/>
      <c r="R18" s="2"/>
      <c r="S18" s="2"/>
      <c r="T18" s="2"/>
      <c r="U18" s="2"/>
      <c r="V18" s="2"/>
      <c r="W18" s="2"/>
      <c r="X18" s="2"/>
      <c r="Y18" s="2"/>
      <c r="Z18" s="2"/>
    </row>
    <row r="19" spans="1:26" ht="58.5" customHeight="1" x14ac:dyDescent="0.3">
      <c r="A19" s="104"/>
      <c r="B19" s="105"/>
      <c r="C19" s="105"/>
      <c r="D19" s="105"/>
      <c r="E19" s="422" t="s">
        <v>313</v>
      </c>
      <c r="F19" s="421"/>
      <c r="G19" s="2"/>
      <c r="H19" s="2"/>
      <c r="I19" s="2"/>
      <c r="J19" s="2"/>
      <c r="K19" s="2"/>
      <c r="L19" s="2"/>
      <c r="M19" s="2"/>
      <c r="N19" s="2"/>
      <c r="O19" s="2"/>
      <c r="P19" s="2"/>
      <c r="Q19" s="2"/>
      <c r="R19" s="2"/>
      <c r="S19" s="2"/>
      <c r="T19" s="2"/>
      <c r="U19" s="2"/>
      <c r="V19" s="2"/>
      <c r="W19" s="2"/>
      <c r="X19" s="2"/>
      <c r="Y19" s="2"/>
      <c r="Z19" s="2"/>
    </row>
    <row r="20" spans="1:26" ht="67.5" customHeight="1" x14ac:dyDescent="0.3">
      <c r="A20" s="104"/>
      <c r="B20" s="105"/>
      <c r="C20" s="105"/>
      <c r="D20" s="105"/>
      <c r="E20" s="362"/>
      <c r="F20" s="290"/>
      <c r="G20" s="2"/>
      <c r="H20" s="2"/>
      <c r="I20" s="2"/>
      <c r="J20" s="2"/>
      <c r="K20" s="2"/>
      <c r="L20" s="2"/>
      <c r="M20" s="2"/>
      <c r="N20" s="2"/>
      <c r="O20" s="2"/>
      <c r="P20" s="2"/>
      <c r="Q20" s="2"/>
      <c r="R20" s="2"/>
      <c r="S20" s="2"/>
      <c r="T20" s="2"/>
      <c r="U20" s="2"/>
      <c r="V20" s="2"/>
      <c r="W20" s="2"/>
      <c r="X20" s="2"/>
      <c r="Y20" s="2"/>
      <c r="Z20" s="2"/>
    </row>
    <row r="21" spans="1:26" ht="78.75" customHeight="1" x14ac:dyDescent="0.3">
      <c r="A21" s="104"/>
      <c r="B21" s="105"/>
      <c r="C21" s="105"/>
      <c r="D21" s="105"/>
      <c r="E21" s="363"/>
      <c r="F21" s="341"/>
      <c r="G21" s="2"/>
      <c r="H21" s="2"/>
      <c r="I21" s="2"/>
      <c r="J21" s="2"/>
      <c r="K21" s="2"/>
      <c r="L21" s="2"/>
      <c r="M21" s="2"/>
      <c r="N21" s="2"/>
      <c r="O21" s="2"/>
      <c r="P21" s="2"/>
      <c r="Q21" s="2"/>
      <c r="R21" s="2"/>
      <c r="S21" s="2"/>
      <c r="T21" s="2"/>
      <c r="U21" s="2"/>
      <c r="V21" s="2"/>
      <c r="W21" s="2"/>
      <c r="X21" s="2"/>
      <c r="Y21" s="2"/>
      <c r="Z21" s="2"/>
    </row>
    <row r="22" spans="1:26" ht="71.25" customHeight="1" x14ac:dyDescent="0.3">
      <c r="A22" s="104"/>
      <c r="B22" s="105"/>
      <c r="C22" s="105"/>
      <c r="D22" s="105"/>
      <c r="E22" s="422" t="s">
        <v>314</v>
      </c>
      <c r="F22" s="421"/>
      <c r="G22" s="2"/>
      <c r="H22" s="2"/>
      <c r="I22" s="2"/>
      <c r="J22" s="2"/>
      <c r="K22" s="2"/>
      <c r="L22" s="2"/>
      <c r="M22" s="2"/>
      <c r="N22" s="2"/>
      <c r="O22" s="2"/>
      <c r="P22" s="2"/>
      <c r="Q22" s="2"/>
      <c r="R22" s="2"/>
      <c r="S22" s="2"/>
      <c r="T22" s="2"/>
      <c r="U22" s="2"/>
      <c r="V22" s="2"/>
      <c r="W22" s="2"/>
      <c r="X22" s="2"/>
      <c r="Y22" s="2"/>
      <c r="Z22" s="2"/>
    </row>
    <row r="23" spans="1:26" ht="80.25" customHeight="1" x14ac:dyDescent="0.3">
      <c r="A23" s="104"/>
      <c r="B23" s="105"/>
      <c r="C23" s="105"/>
      <c r="D23" s="105"/>
      <c r="E23" s="362"/>
      <c r="F23" s="290"/>
      <c r="G23" s="2"/>
      <c r="H23" s="2"/>
      <c r="I23" s="2"/>
      <c r="J23" s="2"/>
      <c r="K23" s="2"/>
      <c r="L23" s="2"/>
      <c r="M23" s="2"/>
      <c r="N23" s="2"/>
      <c r="O23" s="2"/>
      <c r="P23" s="2"/>
      <c r="Q23" s="2"/>
      <c r="R23" s="2"/>
      <c r="S23" s="2"/>
      <c r="T23" s="2"/>
      <c r="U23" s="2"/>
      <c r="V23" s="2"/>
      <c r="W23" s="2"/>
      <c r="X23" s="2"/>
      <c r="Y23" s="2"/>
      <c r="Z23" s="2"/>
    </row>
    <row r="24" spans="1:26" ht="69.75" customHeight="1" x14ac:dyDescent="0.3">
      <c r="A24" s="104"/>
      <c r="B24" s="105"/>
      <c r="C24" s="105"/>
      <c r="D24" s="105"/>
      <c r="E24" s="363"/>
      <c r="F24" s="341"/>
      <c r="G24" s="2"/>
      <c r="H24" s="2"/>
      <c r="I24" s="2"/>
      <c r="J24" s="2"/>
      <c r="K24" s="2"/>
      <c r="L24" s="2"/>
      <c r="M24" s="2"/>
      <c r="N24" s="2"/>
      <c r="O24" s="2"/>
      <c r="P24" s="2"/>
      <c r="Q24" s="2"/>
      <c r="R24" s="2"/>
      <c r="S24" s="2"/>
      <c r="T24" s="2"/>
      <c r="U24" s="2"/>
      <c r="V24" s="2"/>
      <c r="W24" s="2"/>
      <c r="X24" s="2"/>
      <c r="Y24" s="2"/>
      <c r="Z24" s="2"/>
    </row>
    <row r="25" spans="1:26" ht="54.75" customHeight="1" x14ac:dyDescent="0.3">
      <c r="A25" s="104"/>
      <c r="B25" s="105"/>
      <c r="C25" s="105"/>
      <c r="D25" s="105"/>
      <c r="E25" s="422" t="s">
        <v>315</v>
      </c>
      <c r="F25" s="421"/>
      <c r="G25" s="2"/>
      <c r="H25" s="2"/>
      <c r="I25" s="2"/>
      <c r="J25" s="2"/>
      <c r="K25" s="2"/>
      <c r="L25" s="2"/>
      <c r="M25" s="2"/>
      <c r="N25" s="2"/>
      <c r="O25" s="2"/>
      <c r="P25" s="2"/>
      <c r="Q25" s="2"/>
      <c r="R25" s="2"/>
      <c r="S25" s="2"/>
      <c r="T25" s="2"/>
      <c r="U25" s="2"/>
      <c r="V25" s="2"/>
      <c r="W25" s="2"/>
      <c r="X25" s="2"/>
      <c r="Y25" s="2"/>
      <c r="Z25" s="2"/>
    </row>
    <row r="26" spans="1:26" ht="65.25" customHeight="1" x14ac:dyDescent="0.3">
      <c r="A26" s="104"/>
      <c r="B26" s="105"/>
      <c r="C26" s="105"/>
      <c r="D26" s="105"/>
      <c r="E26" s="362"/>
      <c r="F26" s="290"/>
      <c r="G26" s="2"/>
      <c r="H26" s="2"/>
      <c r="I26" s="2"/>
      <c r="J26" s="2"/>
      <c r="K26" s="2"/>
      <c r="L26" s="2"/>
      <c r="M26" s="2"/>
      <c r="N26" s="2"/>
      <c r="O26" s="2"/>
      <c r="P26" s="2"/>
      <c r="Q26" s="2"/>
      <c r="R26" s="2"/>
      <c r="S26" s="2"/>
      <c r="T26" s="2"/>
      <c r="U26" s="2"/>
      <c r="V26" s="2"/>
      <c r="W26" s="2"/>
      <c r="X26" s="2"/>
      <c r="Y26" s="2"/>
      <c r="Z26" s="2"/>
    </row>
    <row r="27" spans="1:26" ht="69.75" customHeight="1" x14ac:dyDescent="0.3">
      <c r="A27" s="104"/>
      <c r="B27" s="105"/>
      <c r="C27" s="105"/>
      <c r="D27" s="105"/>
      <c r="E27" s="363"/>
      <c r="F27" s="341"/>
      <c r="G27" s="2"/>
      <c r="H27" s="2"/>
      <c r="I27" s="2"/>
      <c r="J27" s="2"/>
      <c r="K27" s="2"/>
      <c r="L27" s="2"/>
      <c r="M27" s="2"/>
      <c r="N27" s="2"/>
      <c r="O27" s="2"/>
      <c r="P27" s="2"/>
      <c r="Q27" s="2"/>
      <c r="R27" s="2"/>
      <c r="S27" s="2"/>
      <c r="T27" s="2"/>
      <c r="U27" s="2"/>
      <c r="V27" s="2"/>
      <c r="W27" s="2"/>
      <c r="X27" s="2"/>
      <c r="Y27" s="2"/>
      <c r="Z27" s="2"/>
    </row>
    <row r="28" spans="1:26" ht="68.25" customHeight="1" x14ac:dyDescent="0.3">
      <c r="A28" s="104"/>
      <c r="B28" s="105"/>
      <c r="C28" s="105"/>
      <c r="D28" s="105"/>
      <c r="E28" s="422" t="s">
        <v>316</v>
      </c>
      <c r="F28" s="421"/>
      <c r="G28" s="2"/>
      <c r="H28" s="2"/>
      <c r="I28" s="2"/>
      <c r="J28" s="2"/>
      <c r="K28" s="2"/>
      <c r="L28" s="2"/>
      <c r="M28" s="2"/>
      <c r="N28" s="2"/>
      <c r="O28" s="2"/>
      <c r="P28" s="2"/>
      <c r="Q28" s="2"/>
      <c r="R28" s="2"/>
      <c r="S28" s="2"/>
      <c r="T28" s="2"/>
      <c r="U28" s="2"/>
      <c r="V28" s="2"/>
      <c r="W28" s="2"/>
      <c r="X28" s="2"/>
      <c r="Y28" s="2"/>
      <c r="Z28" s="2"/>
    </row>
    <row r="29" spans="1:26" ht="69" customHeight="1" x14ac:dyDescent="0.3">
      <c r="A29" s="104"/>
      <c r="B29" s="105"/>
      <c r="C29" s="105"/>
      <c r="D29" s="105"/>
      <c r="E29" s="362"/>
      <c r="F29" s="290"/>
      <c r="G29" s="2"/>
      <c r="H29" s="2"/>
      <c r="I29" s="2"/>
      <c r="J29" s="2"/>
      <c r="K29" s="2"/>
      <c r="L29" s="2"/>
      <c r="M29" s="2"/>
      <c r="N29" s="2"/>
      <c r="O29" s="2"/>
      <c r="P29" s="2"/>
      <c r="Q29" s="2"/>
      <c r="R29" s="2"/>
      <c r="S29" s="2"/>
      <c r="T29" s="2"/>
      <c r="U29" s="2"/>
      <c r="V29" s="2"/>
      <c r="W29" s="2"/>
      <c r="X29" s="2"/>
      <c r="Y29" s="2"/>
      <c r="Z29" s="2"/>
    </row>
    <row r="30" spans="1:26" ht="59.25" customHeight="1" x14ac:dyDescent="0.3">
      <c r="A30" s="104"/>
      <c r="B30" s="105"/>
      <c r="C30" s="105"/>
      <c r="D30" s="105"/>
      <c r="E30" s="363"/>
      <c r="F30" s="341"/>
      <c r="G30" s="2"/>
      <c r="H30" s="2"/>
      <c r="I30" s="2"/>
      <c r="J30" s="2"/>
      <c r="K30" s="2"/>
      <c r="L30" s="2"/>
      <c r="M30" s="2"/>
      <c r="N30" s="2"/>
      <c r="O30" s="2"/>
      <c r="P30" s="2"/>
      <c r="Q30" s="2"/>
      <c r="R30" s="2"/>
      <c r="S30" s="2"/>
      <c r="T30" s="2"/>
      <c r="U30" s="2"/>
      <c r="V30" s="2"/>
      <c r="W30" s="2"/>
      <c r="X30" s="2"/>
      <c r="Y30" s="2"/>
      <c r="Z30" s="2"/>
    </row>
    <row r="31" spans="1:26" ht="57" customHeight="1" x14ac:dyDescent="0.3">
      <c r="A31" s="104"/>
      <c r="B31" s="105"/>
      <c r="C31" s="105"/>
      <c r="D31" s="105"/>
      <c r="E31" s="422" t="s">
        <v>317</v>
      </c>
      <c r="F31" s="421"/>
      <c r="G31" s="2"/>
      <c r="H31" s="2"/>
      <c r="I31" s="2"/>
      <c r="J31" s="2"/>
      <c r="K31" s="2"/>
      <c r="L31" s="2"/>
      <c r="M31" s="2"/>
      <c r="N31" s="2"/>
      <c r="O31" s="2"/>
      <c r="P31" s="2"/>
      <c r="Q31" s="2"/>
      <c r="R31" s="2"/>
      <c r="S31" s="2"/>
      <c r="T31" s="2"/>
      <c r="U31" s="2"/>
      <c r="V31" s="2"/>
      <c r="W31" s="2"/>
      <c r="X31" s="2"/>
      <c r="Y31" s="2"/>
      <c r="Z31" s="2"/>
    </row>
    <row r="32" spans="1:26" ht="61.5" customHeight="1" x14ac:dyDescent="0.3">
      <c r="A32" s="104"/>
      <c r="B32" s="105"/>
      <c r="C32" s="105"/>
      <c r="D32" s="105"/>
      <c r="E32" s="362"/>
      <c r="F32" s="290"/>
      <c r="G32" s="2"/>
      <c r="H32" s="2"/>
      <c r="I32" s="2"/>
      <c r="J32" s="2"/>
      <c r="K32" s="2"/>
      <c r="L32" s="2"/>
      <c r="M32" s="2"/>
      <c r="N32" s="2"/>
      <c r="O32" s="2"/>
      <c r="P32" s="2"/>
      <c r="Q32" s="2"/>
      <c r="R32" s="2"/>
      <c r="S32" s="2"/>
      <c r="T32" s="2"/>
      <c r="U32" s="2"/>
      <c r="V32" s="2"/>
      <c r="W32" s="2"/>
      <c r="X32" s="2"/>
      <c r="Y32" s="2"/>
      <c r="Z32" s="2"/>
    </row>
    <row r="33" spans="1:26" ht="71.25" customHeight="1" x14ac:dyDescent="0.3">
      <c r="A33" s="104"/>
      <c r="B33" s="105"/>
      <c r="C33" s="105"/>
      <c r="D33" s="105"/>
      <c r="E33" s="363"/>
      <c r="F33" s="341"/>
      <c r="G33" s="2"/>
      <c r="H33" s="2"/>
      <c r="I33" s="2"/>
      <c r="J33" s="2"/>
      <c r="K33" s="2"/>
      <c r="L33" s="2"/>
      <c r="M33" s="2"/>
      <c r="N33" s="2"/>
      <c r="O33" s="2"/>
      <c r="P33" s="2"/>
      <c r="Q33" s="2"/>
      <c r="R33" s="2"/>
      <c r="S33" s="2"/>
      <c r="T33" s="2"/>
      <c r="U33" s="2"/>
      <c r="V33" s="2"/>
      <c r="W33" s="2"/>
      <c r="X33" s="2"/>
      <c r="Y33" s="2"/>
      <c r="Z33" s="2"/>
    </row>
    <row r="34" spans="1:26" ht="64.5" customHeight="1" x14ac:dyDescent="0.3">
      <c r="A34" s="106"/>
      <c r="B34" s="107"/>
      <c r="C34" s="107"/>
      <c r="D34" s="107"/>
      <c r="E34" s="423" t="s">
        <v>318</v>
      </c>
      <c r="F34" s="421"/>
      <c r="G34" s="2"/>
      <c r="H34" s="2"/>
      <c r="I34" s="2"/>
      <c r="J34" s="2"/>
      <c r="K34" s="2"/>
      <c r="L34" s="2"/>
      <c r="M34" s="2"/>
      <c r="N34" s="2"/>
      <c r="O34" s="2"/>
      <c r="P34" s="2"/>
      <c r="Q34" s="2"/>
      <c r="R34" s="2"/>
      <c r="S34" s="2"/>
      <c r="T34" s="2"/>
      <c r="U34" s="2"/>
      <c r="V34" s="2"/>
      <c r="W34" s="2"/>
      <c r="X34" s="2"/>
      <c r="Y34" s="2"/>
      <c r="Z34" s="2"/>
    </row>
    <row r="35" spans="1:26" ht="74.25" customHeight="1" x14ac:dyDescent="0.3">
      <c r="A35" s="108"/>
      <c r="B35" s="109"/>
      <c r="C35" s="109"/>
      <c r="D35" s="109"/>
      <c r="E35" s="362"/>
      <c r="F35" s="290"/>
      <c r="G35" s="2"/>
      <c r="H35" s="2"/>
      <c r="I35" s="2"/>
      <c r="J35" s="2"/>
      <c r="K35" s="2"/>
      <c r="L35" s="2"/>
      <c r="M35" s="2"/>
      <c r="N35" s="2"/>
      <c r="O35" s="2"/>
      <c r="P35" s="2"/>
      <c r="Q35" s="2"/>
      <c r="R35" s="2"/>
      <c r="S35" s="2"/>
      <c r="T35" s="2"/>
      <c r="U35" s="2"/>
      <c r="V35" s="2"/>
      <c r="W35" s="2"/>
      <c r="X35" s="2"/>
      <c r="Y35" s="2"/>
      <c r="Z35" s="2"/>
    </row>
    <row r="36" spans="1:26" ht="54.75" customHeight="1" x14ac:dyDescent="0.3">
      <c r="A36" s="108"/>
      <c r="B36" s="109"/>
      <c r="C36" s="109"/>
      <c r="D36" s="109"/>
      <c r="E36" s="363"/>
      <c r="F36" s="341"/>
      <c r="G36" s="2"/>
      <c r="H36" s="2"/>
      <c r="I36" s="2"/>
      <c r="J36" s="2"/>
      <c r="K36" s="2"/>
      <c r="L36" s="2"/>
      <c r="M36" s="2"/>
      <c r="N36" s="2"/>
      <c r="O36" s="2"/>
      <c r="P36" s="2"/>
      <c r="Q36" s="2"/>
      <c r="R36" s="2"/>
      <c r="S36" s="2"/>
      <c r="T36" s="2"/>
      <c r="U36" s="2"/>
      <c r="V36" s="2"/>
      <c r="W36" s="2"/>
      <c r="X36" s="2"/>
      <c r="Y36" s="2"/>
      <c r="Z36" s="2"/>
    </row>
    <row r="37" spans="1:26" ht="77.25" customHeight="1" x14ac:dyDescent="0.3">
      <c r="A37" s="108"/>
      <c r="B37" s="109"/>
      <c r="C37" s="109"/>
      <c r="D37" s="109"/>
      <c r="E37" s="423" t="s">
        <v>319</v>
      </c>
      <c r="F37" s="421"/>
      <c r="G37" s="2"/>
      <c r="H37" s="2"/>
      <c r="I37" s="2"/>
      <c r="J37" s="2"/>
      <c r="K37" s="2"/>
      <c r="L37" s="2"/>
      <c r="M37" s="2"/>
      <c r="N37" s="2"/>
      <c r="O37" s="2"/>
      <c r="P37" s="2"/>
      <c r="Q37" s="2"/>
      <c r="R37" s="2"/>
      <c r="S37" s="2"/>
      <c r="T37" s="2"/>
      <c r="U37" s="2"/>
      <c r="V37" s="2"/>
      <c r="W37" s="2"/>
      <c r="X37" s="2"/>
      <c r="Y37" s="2"/>
      <c r="Z37" s="2"/>
    </row>
    <row r="38" spans="1:26" ht="66.75" customHeight="1" x14ac:dyDescent="0.3">
      <c r="A38" s="108"/>
      <c r="B38" s="109"/>
      <c r="C38" s="109"/>
      <c r="D38" s="109"/>
      <c r="E38" s="362"/>
      <c r="F38" s="290"/>
      <c r="G38" s="2"/>
      <c r="H38" s="2"/>
      <c r="I38" s="2"/>
      <c r="J38" s="2"/>
      <c r="K38" s="2"/>
      <c r="L38" s="2"/>
      <c r="M38" s="2"/>
      <c r="N38" s="2"/>
      <c r="O38" s="2"/>
      <c r="P38" s="2"/>
      <c r="Q38" s="2"/>
      <c r="R38" s="2"/>
      <c r="S38" s="2"/>
      <c r="T38" s="2"/>
      <c r="U38" s="2"/>
      <c r="V38" s="2"/>
      <c r="W38" s="2"/>
      <c r="X38" s="2"/>
      <c r="Y38" s="2"/>
      <c r="Z38" s="2"/>
    </row>
    <row r="39" spans="1:26" ht="52.5" customHeight="1" x14ac:dyDescent="0.3">
      <c r="A39" s="110"/>
      <c r="B39" s="111"/>
      <c r="C39" s="111"/>
      <c r="D39" s="111"/>
      <c r="E39" s="380"/>
      <c r="F39" s="341"/>
      <c r="G39" s="2"/>
      <c r="H39" s="2"/>
      <c r="I39" s="2"/>
      <c r="J39" s="2"/>
      <c r="K39" s="2"/>
      <c r="L39" s="2"/>
      <c r="M39" s="2"/>
      <c r="N39" s="2"/>
      <c r="O39" s="2"/>
      <c r="P39" s="2"/>
      <c r="Q39" s="2"/>
      <c r="R39" s="2"/>
      <c r="S39" s="2"/>
      <c r="T39" s="2"/>
      <c r="U39" s="2"/>
      <c r="V39" s="2"/>
      <c r="W39" s="2"/>
      <c r="X39" s="2"/>
      <c r="Y39" s="2"/>
      <c r="Z39" s="2"/>
    </row>
    <row r="40" spans="1:26" ht="66"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76.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3"/>
    <row r="239" spans="1:26" ht="15.75" customHeight="1" x14ac:dyDescent="0.3"/>
    <row r="240" spans="1:26"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34">
    <mergeCell ref="F28:F30"/>
    <mergeCell ref="F31:F33"/>
    <mergeCell ref="F34:F36"/>
    <mergeCell ref="F37:F39"/>
    <mergeCell ref="E16:E18"/>
    <mergeCell ref="F16:F18"/>
    <mergeCell ref="E19:E21"/>
    <mergeCell ref="F19:F21"/>
    <mergeCell ref="E22:E24"/>
    <mergeCell ref="F22:F24"/>
    <mergeCell ref="F25:F27"/>
    <mergeCell ref="E25:E27"/>
    <mergeCell ref="E28:E30"/>
    <mergeCell ref="E31:E33"/>
    <mergeCell ref="E34:E36"/>
    <mergeCell ref="E37:E39"/>
    <mergeCell ref="F1:F4"/>
    <mergeCell ref="A5:F5"/>
    <mergeCell ref="A6:F6"/>
    <mergeCell ref="A7:F7"/>
    <mergeCell ref="B1:D1"/>
    <mergeCell ref="B2:D4"/>
    <mergeCell ref="A1:A4"/>
    <mergeCell ref="A10:A12"/>
    <mergeCell ref="A13:A15"/>
    <mergeCell ref="A16:A18"/>
    <mergeCell ref="A8:F8"/>
    <mergeCell ref="C10:C12"/>
    <mergeCell ref="E10:E12"/>
    <mergeCell ref="F10:F12"/>
    <mergeCell ref="C13:C15"/>
    <mergeCell ref="E13:E15"/>
    <mergeCell ref="F13:F15"/>
    <mergeCell ref="C16:C18"/>
  </mergeCells>
  <dataValidations count="1">
    <dataValidation type="list" allowBlank="1" showErrorMessage="1" sqref="F10 F13 F16 F19 F22 F25 F28 F31 F34 F37" xr:uid="{00000000-0002-0000-0900-000000000000}">
      <formula1>"CORRUPCION,CORRUPCION - SOBORNO,SARLAFT"</formula1>
    </dataValidation>
  </dataValidations>
  <pageMargins left="0.70866141732283472" right="0.70866141732283472" top="0.74803149606299213" bottom="0.74803149606299213" header="0" footer="0"/>
  <pageSetup paperSize="5"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1000"/>
  <sheetViews>
    <sheetView workbookViewId="0">
      <selection activeCell="I6" sqref="I6"/>
    </sheetView>
  </sheetViews>
  <sheetFormatPr baseColWidth="10" defaultColWidth="14.44140625" defaultRowHeight="15" customHeight="1" x14ac:dyDescent="0.3"/>
  <cols>
    <col min="1" max="1" width="31" customWidth="1"/>
    <col min="2" max="2" width="47.44140625" customWidth="1"/>
    <col min="3" max="3" width="27.33203125" customWidth="1"/>
    <col min="4" max="4" width="31.88671875" customWidth="1"/>
    <col min="5" max="5" width="15" customWidth="1"/>
    <col min="6" max="6" width="14.5546875" customWidth="1"/>
    <col min="7" max="25" width="11.44140625" customWidth="1"/>
  </cols>
  <sheetData>
    <row r="1" spans="1:26" ht="28.5" customHeight="1" x14ac:dyDescent="0.3">
      <c r="A1" s="367" t="e" vm="1">
        <v>#VALUE!</v>
      </c>
      <c r="B1" s="412" t="str">
        <f>CONTEXTO!B1</f>
        <v xml:space="preserve">PROCESO:  SISTEMA INTEGRADO DE GESTIÓN </v>
      </c>
      <c r="C1" s="366"/>
      <c r="D1" s="292" t="s">
        <v>1</v>
      </c>
      <c r="E1" s="366"/>
      <c r="F1" s="413"/>
      <c r="G1" s="2"/>
      <c r="H1" s="2"/>
      <c r="I1" s="2"/>
      <c r="J1" s="2"/>
      <c r="K1" s="2"/>
      <c r="L1" s="2"/>
      <c r="M1" s="2"/>
      <c r="N1" s="2"/>
      <c r="O1" s="2"/>
      <c r="P1" s="2"/>
      <c r="Q1" s="2"/>
      <c r="R1" s="2"/>
      <c r="S1" s="2"/>
      <c r="T1" s="2"/>
      <c r="U1" s="2"/>
      <c r="V1" s="2"/>
      <c r="W1" s="2"/>
      <c r="X1" s="2"/>
      <c r="Y1" s="2"/>
      <c r="Z1" s="2"/>
    </row>
    <row r="2" spans="1:26" ht="14.25" customHeight="1" x14ac:dyDescent="0.3">
      <c r="A2" s="278"/>
      <c r="B2" s="343" t="s">
        <v>320</v>
      </c>
      <c r="C2" s="344"/>
      <c r="D2" s="360" t="s">
        <v>2</v>
      </c>
      <c r="E2" s="351"/>
      <c r="F2" s="290"/>
      <c r="G2" s="2"/>
      <c r="H2" s="2"/>
      <c r="I2" s="2"/>
      <c r="J2" s="2"/>
      <c r="K2" s="2"/>
      <c r="L2" s="2"/>
      <c r="M2" s="2"/>
      <c r="N2" s="2"/>
      <c r="O2" s="2"/>
      <c r="P2" s="2"/>
      <c r="Q2" s="2"/>
      <c r="R2" s="2"/>
      <c r="S2" s="2"/>
      <c r="T2" s="2"/>
      <c r="U2" s="2"/>
      <c r="V2" s="2"/>
      <c r="W2" s="2"/>
      <c r="X2" s="2"/>
      <c r="Y2" s="2"/>
      <c r="Z2" s="2"/>
    </row>
    <row r="3" spans="1:26" ht="15" customHeight="1" x14ac:dyDescent="0.3">
      <c r="A3" s="278"/>
      <c r="B3" s="283"/>
      <c r="C3" s="285"/>
      <c r="D3" s="360" t="s">
        <v>3</v>
      </c>
      <c r="E3" s="351"/>
      <c r="F3" s="290"/>
      <c r="G3" s="2"/>
      <c r="H3" s="2"/>
      <c r="I3" s="2"/>
      <c r="J3" s="2"/>
      <c r="K3" s="2"/>
      <c r="L3" s="2"/>
      <c r="M3" s="2"/>
      <c r="N3" s="2"/>
      <c r="O3" s="2"/>
      <c r="P3" s="2"/>
      <c r="Q3" s="2"/>
      <c r="R3" s="2"/>
      <c r="S3" s="2"/>
      <c r="T3" s="2"/>
      <c r="U3" s="2"/>
      <c r="V3" s="2"/>
      <c r="W3" s="2"/>
      <c r="X3" s="2"/>
      <c r="Y3" s="2"/>
      <c r="Z3" s="2"/>
    </row>
    <row r="4" spans="1:26" ht="14.25" customHeight="1" x14ac:dyDescent="0.3">
      <c r="A4" s="337"/>
      <c r="B4" s="338"/>
      <c r="C4" s="340"/>
      <c r="D4" s="360" t="s">
        <v>321</v>
      </c>
      <c r="E4" s="351"/>
      <c r="F4" s="291"/>
      <c r="G4" s="2"/>
      <c r="H4" s="2"/>
      <c r="I4" s="2"/>
      <c r="J4" s="2"/>
      <c r="K4" s="2"/>
      <c r="L4" s="2"/>
      <c r="M4" s="2"/>
      <c r="N4" s="2"/>
      <c r="O4" s="2"/>
      <c r="P4" s="2"/>
      <c r="Q4" s="2"/>
      <c r="R4" s="2"/>
      <c r="S4" s="2"/>
      <c r="T4" s="2"/>
      <c r="U4" s="2"/>
      <c r="V4" s="2"/>
      <c r="W4" s="2"/>
      <c r="X4" s="2"/>
      <c r="Y4" s="2"/>
      <c r="Z4" s="2"/>
    </row>
    <row r="5" spans="1:26" ht="14.25" customHeight="1" x14ac:dyDescent="0.3">
      <c r="A5" s="414"/>
      <c r="B5" s="284"/>
      <c r="C5" s="284"/>
      <c r="D5" s="284"/>
      <c r="E5" s="284"/>
      <c r="F5" s="415"/>
      <c r="G5" s="2"/>
      <c r="H5" s="2"/>
      <c r="I5" s="2"/>
      <c r="J5" s="2"/>
      <c r="K5" s="2"/>
      <c r="L5" s="2"/>
      <c r="M5" s="2"/>
      <c r="N5" s="2"/>
      <c r="O5" s="2"/>
      <c r="P5" s="2"/>
      <c r="Q5" s="2"/>
      <c r="R5" s="2"/>
      <c r="S5" s="2"/>
      <c r="T5" s="2"/>
      <c r="U5" s="2"/>
      <c r="V5" s="2"/>
      <c r="W5" s="2"/>
      <c r="X5" s="2"/>
      <c r="Y5" s="2"/>
      <c r="Z5" s="2"/>
    </row>
    <row r="6" spans="1:26" ht="25.5" customHeight="1" x14ac:dyDescent="0.3">
      <c r="A6" s="428" t="str">
        <f>CONTEXTO!A8</f>
        <v>PROCESO: GESTIÓN HUMANA</v>
      </c>
      <c r="B6" s="331"/>
      <c r="C6" s="331"/>
      <c r="D6" s="331"/>
      <c r="E6" s="331"/>
      <c r="F6" s="332"/>
      <c r="G6" s="92"/>
      <c r="H6" s="92"/>
      <c r="I6" s="92"/>
      <c r="J6" s="92"/>
      <c r="K6" s="92"/>
      <c r="L6" s="92"/>
      <c r="M6" s="92"/>
      <c r="N6" s="92"/>
      <c r="O6" s="92"/>
      <c r="P6" s="92"/>
      <c r="Q6" s="92"/>
      <c r="R6" s="92"/>
      <c r="S6" s="92"/>
      <c r="T6" s="92"/>
      <c r="U6" s="92"/>
      <c r="V6" s="92"/>
      <c r="W6" s="92"/>
      <c r="X6" s="92"/>
      <c r="Y6" s="92"/>
      <c r="Z6" s="92"/>
    </row>
    <row r="7" spans="1:26" ht="65.25" customHeight="1" x14ac:dyDescent="0.3">
      <c r="A7" s="429"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296"/>
      <c r="C7" s="296"/>
      <c r="D7" s="296"/>
      <c r="E7" s="296"/>
      <c r="F7" s="297"/>
      <c r="G7" s="92"/>
      <c r="H7" s="92"/>
      <c r="I7" s="92"/>
      <c r="J7" s="92"/>
      <c r="K7" s="92"/>
      <c r="L7" s="92"/>
      <c r="M7" s="92"/>
      <c r="N7" s="92"/>
      <c r="O7" s="92"/>
      <c r="P7" s="92"/>
      <c r="Q7" s="92"/>
      <c r="R7" s="92"/>
      <c r="S7" s="92"/>
      <c r="T7" s="92"/>
      <c r="U7" s="92"/>
      <c r="V7" s="92"/>
      <c r="W7" s="92"/>
      <c r="X7" s="92"/>
      <c r="Y7" s="92"/>
      <c r="Z7" s="92"/>
    </row>
    <row r="8" spans="1:26" ht="18.75" customHeight="1" x14ac:dyDescent="0.3">
      <c r="A8" s="419"/>
      <c r="B8" s="335"/>
      <c r="C8" s="335"/>
      <c r="D8" s="335"/>
      <c r="E8" s="335"/>
      <c r="F8" s="430"/>
      <c r="G8" s="92"/>
      <c r="H8" s="92"/>
      <c r="I8" s="92"/>
      <c r="J8" s="92"/>
      <c r="K8" s="92"/>
      <c r="L8" s="92"/>
      <c r="M8" s="92"/>
      <c r="N8" s="92"/>
      <c r="O8" s="92"/>
      <c r="P8" s="92"/>
      <c r="Q8" s="92"/>
      <c r="R8" s="92"/>
      <c r="S8" s="92"/>
      <c r="T8" s="92"/>
      <c r="U8" s="92"/>
      <c r="V8" s="92"/>
      <c r="W8" s="92"/>
      <c r="X8" s="92"/>
      <c r="Y8" s="92"/>
      <c r="Z8" s="92"/>
    </row>
    <row r="9" spans="1:26" ht="31.5" customHeight="1" x14ac:dyDescent="0.3">
      <c r="A9" s="112" t="s">
        <v>297</v>
      </c>
      <c r="B9" s="113" t="s">
        <v>322</v>
      </c>
      <c r="C9" s="113" t="s">
        <v>323</v>
      </c>
      <c r="D9" s="114" t="s">
        <v>324</v>
      </c>
      <c r="E9" s="431" t="s">
        <v>296</v>
      </c>
      <c r="F9" s="294"/>
      <c r="G9" s="2"/>
      <c r="H9" s="2"/>
      <c r="I9" s="2"/>
      <c r="J9" s="2"/>
      <c r="K9" s="2"/>
      <c r="L9" s="2"/>
      <c r="M9" s="2"/>
      <c r="N9" s="2"/>
      <c r="O9" s="2"/>
      <c r="P9" s="2"/>
      <c r="Q9" s="2"/>
      <c r="R9" s="2"/>
      <c r="S9" s="2"/>
      <c r="T9" s="2"/>
      <c r="U9" s="2"/>
      <c r="V9" s="2"/>
      <c r="W9" s="2"/>
      <c r="X9" s="2"/>
      <c r="Y9" s="2"/>
      <c r="Z9" s="2"/>
    </row>
    <row r="10" spans="1:26" ht="56.25" customHeight="1" x14ac:dyDescent="0.3">
      <c r="A10" s="432" t="str">
        <f>'IDENTIFICACION DE RIESGOS'!E10:E12</f>
        <v>Posibilidad de tener Investigaciones Disciplinarias, Penales y Fiscales por otorgar encargos y provisionalidades sin el cumplimiento de los requitos según manual de funciones</v>
      </c>
      <c r="B10" s="434" t="s">
        <v>325</v>
      </c>
      <c r="C10" s="422" t="str">
        <f>'IDENTIFICACION DE RIESGOS'!F10:F12</f>
        <v>CORRUPCION - SOBORNO</v>
      </c>
      <c r="D10" s="81" t="str">
        <f>'IDENTIFICACION DE RIESGOS'!B10</f>
        <v>Falta de aplicación y apropiación de la normatividad vigente</v>
      </c>
      <c r="E10" s="410" t="str">
        <f>'IDENTIFICACION DE RIESGOS'!D10</f>
        <v xml:space="preserve">Investigaciones Disciplinarias, Penales y Fiscales    </v>
      </c>
      <c r="F10" s="332"/>
      <c r="G10" s="2"/>
      <c r="H10" s="2"/>
      <c r="I10" s="2"/>
      <c r="J10" s="2"/>
      <c r="K10" s="2"/>
      <c r="L10" s="2"/>
      <c r="M10" s="2"/>
      <c r="N10" s="2"/>
      <c r="O10" s="2"/>
      <c r="P10" s="2"/>
      <c r="Q10" s="2"/>
      <c r="R10" s="2"/>
      <c r="S10" s="2"/>
      <c r="T10" s="2"/>
      <c r="U10" s="2"/>
      <c r="V10" s="2"/>
      <c r="W10" s="2"/>
      <c r="X10" s="2"/>
      <c r="Y10" s="2"/>
      <c r="Z10" s="2"/>
    </row>
    <row r="11" spans="1:26" ht="45" customHeight="1" x14ac:dyDescent="0.3">
      <c r="A11" s="278"/>
      <c r="B11" s="362"/>
      <c r="C11" s="362"/>
      <c r="D11" s="81" t="str">
        <f>'IDENTIFICACION DE RIESGOS'!B11</f>
        <v xml:space="preserve"> Falta de apropiación a los valores y principios  establecidos en el  Código de Integridad y Buen Gobierno</v>
      </c>
      <c r="E11" s="410" t="str">
        <f>'IDENTIFICACION DE RIESGOS'!D11</f>
        <v>Demandas contra el entidad</v>
      </c>
      <c r="F11" s="332"/>
      <c r="G11" s="2"/>
      <c r="H11" s="2"/>
      <c r="I11" s="2"/>
      <c r="J11" s="2"/>
      <c r="K11" s="2"/>
      <c r="L11" s="2"/>
      <c r="M11" s="2"/>
      <c r="N11" s="2"/>
      <c r="O11" s="2"/>
      <c r="P11" s="2"/>
      <c r="Q11" s="2"/>
      <c r="R11" s="2"/>
      <c r="S11" s="2"/>
      <c r="T11" s="2"/>
      <c r="U11" s="2"/>
      <c r="V11" s="2"/>
      <c r="W11" s="2"/>
      <c r="X11" s="2"/>
      <c r="Y11" s="2"/>
      <c r="Z11" s="2"/>
    </row>
    <row r="12" spans="1:26" ht="47.25" customHeight="1" x14ac:dyDescent="0.3">
      <c r="A12" s="337"/>
      <c r="B12" s="363"/>
      <c r="C12" s="363"/>
      <c r="D12" s="81">
        <f>'IDENTIFICACION DE RIESGOS'!B12</f>
        <v>0</v>
      </c>
      <c r="E12" s="433" t="str">
        <f>'IDENTIFICACION DE RIESGOS'!D12</f>
        <v>Desmejoramiento de las condiciones laborales en casos que se presente imposición  para el servidor público</v>
      </c>
      <c r="F12" s="348"/>
      <c r="G12" s="2"/>
      <c r="H12" s="2"/>
      <c r="I12" s="2"/>
      <c r="J12" s="2"/>
      <c r="K12" s="2"/>
      <c r="L12" s="2"/>
      <c r="M12" s="2"/>
      <c r="N12" s="2"/>
      <c r="O12" s="2"/>
      <c r="P12" s="2"/>
      <c r="Q12" s="2"/>
      <c r="R12" s="2"/>
      <c r="S12" s="2"/>
      <c r="T12" s="2"/>
      <c r="U12" s="2"/>
      <c r="V12" s="2"/>
      <c r="W12" s="2"/>
      <c r="X12" s="2"/>
      <c r="Y12" s="2"/>
      <c r="Z12" s="2"/>
    </row>
    <row r="13" spans="1:26" ht="53.25" customHeight="1" x14ac:dyDescent="0.3">
      <c r="A13" s="432" t="str">
        <f>'IDENTIFICACION DE RIESGOS'!E13:E15</f>
        <v>Posibilidad de tener Sanciones por parte de los entes de control, cuando se presenta un procesos contractual, legal o administrativo, por favorecer interes propios o a terceros con decisiones o actuaciones dentro de la Administración Municipal</v>
      </c>
      <c r="B13" s="434" t="s">
        <v>326</v>
      </c>
      <c r="C13" s="422" t="str">
        <f>'IDENTIFICACION DE RIESGOS'!F13:F15</f>
        <v>CORRUPCION - SOBORNO</v>
      </c>
      <c r="D13" s="81" t="str">
        <f>'IDENTIFICACION DE RIESGOS'!B13</f>
        <v>Falta de documentacion y socializacion del identificacion y declaracion de conflictos de intereses</v>
      </c>
      <c r="E13" s="410" t="str">
        <f>'IDENTIFICACION DE RIESGOS'!D13</f>
        <v>Sanciones por parte de los entes de control</v>
      </c>
      <c r="F13" s="332"/>
      <c r="G13" s="2"/>
      <c r="H13" s="2"/>
      <c r="I13" s="2"/>
      <c r="J13" s="2"/>
      <c r="K13" s="2"/>
      <c r="L13" s="2"/>
      <c r="M13" s="2"/>
      <c r="N13" s="2"/>
      <c r="O13" s="2"/>
      <c r="P13" s="2"/>
      <c r="Q13" s="2"/>
      <c r="R13" s="2"/>
      <c r="S13" s="2"/>
      <c r="T13" s="2"/>
      <c r="U13" s="2"/>
      <c r="V13" s="2"/>
      <c r="W13" s="2"/>
      <c r="X13" s="2"/>
      <c r="Y13" s="2"/>
      <c r="Z13" s="2"/>
    </row>
    <row r="14" spans="1:26" ht="43.5" customHeight="1" x14ac:dyDescent="0.3">
      <c r="A14" s="278"/>
      <c r="B14" s="362"/>
      <c r="C14" s="362"/>
      <c r="D14" s="81" t="str">
        <f>'IDENTIFICACION DE RIESGOS'!B14</f>
        <v xml:space="preserve">Prevalecer el interes particular en vez del comun en una situacion determinada </v>
      </c>
      <c r="E14" s="410" t="str">
        <f>'IDENTIFICACION DE RIESGOS'!D14</f>
        <v xml:space="preserve">Investigaciones Disciplinarias, Penales y Fiscales    </v>
      </c>
      <c r="F14" s="332"/>
      <c r="G14" s="2"/>
      <c r="H14" s="2"/>
      <c r="I14" s="2"/>
      <c r="J14" s="2"/>
      <c r="K14" s="2"/>
      <c r="L14" s="2"/>
      <c r="M14" s="2"/>
      <c r="N14" s="2"/>
      <c r="O14" s="2"/>
      <c r="P14" s="2"/>
      <c r="Q14" s="2"/>
      <c r="R14" s="2"/>
      <c r="S14" s="2"/>
      <c r="T14" s="2"/>
      <c r="U14" s="2"/>
      <c r="V14" s="2"/>
      <c r="W14" s="2"/>
      <c r="X14" s="2"/>
      <c r="Y14" s="2"/>
      <c r="Z14" s="2"/>
    </row>
    <row r="15" spans="1:26" ht="44.25" customHeight="1" x14ac:dyDescent="0.3">
      <c r="A15" s="337"/>
      <c r="B15" s="363"/>
      <c r="C15" s="363"/>
      <c r="D15" s="81">
        <f>'IDENTIFICACION DE RIESGOS'!B15</f>
        <v>0</v>
      </c>
      <c r="E15" s="410" t="str">
        <f>'IDENTIFICACION DE RIESGOS'!D15</f>
        <v>Demandas contra el entidad</v>
      </c>
      <c r="F15" s="332"/>
      <c r="G15" s="2"/>
      <c r="H15" s="2"/>
      <c r="I15" s="2"/>
      <c r="J15" s="2"/>
      <c r="K15" s="2"/>
      <c r="L15" s="2"/>
      <c r="M15" s="2"/>
      <c r="N15" s="2"/>
      <c r="O15" s="2"/>
      <c r="P15" s="2"/>
      <c r="Q15" s="2"/>
      <c r="R15" s="2"/>
      <c r="S15" s="2"/>
      <c r="T15" s="2"/>
      <c r="U15" s="2"/>
      <c r="V15" s="2"/>
      <c r="W15" s="2"/>
      <c r="X15" s="2"/>
      <c r="Y15" s="2"/>
      <c r="Z15" s="2"/>
    </row>
    <row r="16" spans="1:26" ht="53.25" customHeight="1" x14ac:dyDescent="0.3">
      <c r="A16" s="432" t="str">
        <f>'IDENTIFICACION DE RIESGOS'!E16:E18</f>
        <v>c</v>
      </c>
      <c r="B16" s="434"/>
      <c r="C16" s="422">
        <f>'IDENTIFICACION DE RIESGOS'!F16:F18</f>
        <v>0</v>
      </c>
      <c r="D16" s="81">
        <f>'IDENTIFICACION DE RIESGOS'!B16</f>
        <v>0</v>
      </c>
      <c r="E16" s="410">
        <f>'IDENTIFICACION DE RIESGOS'!D16</f>
        <v>0</v>
      </c>
      <c r="F16" s="332"/>
      <c r="G16" s="2"/>
      <c r="H16" s="2"/>
      <c r="I16" s="2"/>
      <c r="J16" s="2"/>
      <c r="K16" s="2"/>
      <c r="L16" s="2"/>
      <c r="M16" s="2"/>
      <c r="N16" s="2"/>
      <c r="O16" s="2"/>
      <c r="P16" s="2"/>
      <c r="Q16" s="2"/>
      <c r="R16" s="2"/>
      <c r="S16" s="2"/>
      <c r="T16" s="2"/>
      <c r="U16" s="2"/>
      <c r="V16" s="2"/>
      <c r="W16" s="2"/>
      <c r="X16" s="2"/>
      <c r="Y16" s="2"/>
      <c r="Z16" s="2"/>
    </row>
    <row r="17" spans="1:26" ht="42.75" customHeight="1" x14ac:dyDescent="0.3">
      <c r="A17" s="278"/>
      <c r="B17" s="362"/>
      <c r="C17" s="362"/>
      <c r="D17" s="81">
        <f>'IDENTIFICACION DE RIESGOS'!B17</f>
        <v>0</v>
      </c>
      <c r="E17" s="435">
        <f>'IDENTIFICACION DE RIESGOS'!D17</f>
        <v>0</v>
      </c>
      <c r="F17" s="326"/>
      <c r="G17" s="2"/>
      <c r="H17" s="2"/>
      <c r="I17" s="2"/>
      <c r="J17" s="2"/>
      <c r="K17" s="2"/>
      <c r="L17" s="2"/>
      <c r="M17" s="2"/>
      <c r="N17" s="2"/>
      <c r="O17" s="2"/>
      <c r="P17" s="2"/>
      <c r="Q17" s="2"/>
      <c r="R17" s="2"/>
      <c r="S17" s="2"/>
      <c r="T17" s="2"/>
      <c r="U17" s="2"/>
      <c r="V17" s="2"/>
      <c r="W17" s="2"/>
      <c r="X17" s="2"/>
      <c r="Y17" s="2"/>
      <c r="Z17" s="2"/>
    </row>
    <row r="18" spans="1:26" ht="63" customHeight="1" x14ac:dyDescent="0.3">
      <c r="A18" s="337"/>
      <c r="B18" s="363"/>
      <c r="C18" s="363"/>
      <c r="D18" s="81">
        <f>'IDENTIFICACION DE RIESGOS'!B18</f>
        <v>0</v>
      </c>
      <c r="E18" s="410">
        <f>'IDENTIFICACION DE RIESGOS'!D18</f>
        <v>0</v>
      </c>
      <c r="F18" s="332"/>
      <c r="G18" s="2"/>
      <c r="H18" s="2"/>
      <c r="I18" s="2"/>
      <c r="J18" s="2"/>
      <c r="K18" s="2"/>
      <c r="L18" s="2"/>
      <c r="M18" s="2"/>
      <c r="N18" s="2"/>
      <c r="O18" s="2"/>
      <c r="P18" s="2"/>
      <c r="Q18" s="2"/>
      <c r="R18" s="2"/>
      <c r="S18" s="2"/>
      <c r="T18" s="2"/>
      <c r="U18" s="2"/>
      <c r="V18" s="2"/>
      <c r="W18" s="2"/>
      <c r="X18" s="2"/>
      <c r="Y18" s="2"/>
      <c r="Z18" s="2"/>
    </row>
    <row r="19" spans="1:26" ht="57" customHeight="1" x14ac:dyDescent="0.3">
      <c r="A19" s="427" t="str">
        <f>'IDENTIFICACION DE RIESGOS'!E19</f>
        <v>d</v>
      </c>
      <c r="B19" s="424"/>
      <c r="C19" s="422">
        <f>'IDENTIFICACION DE RIESGOS'!F19</f>
        <v>0</v>
      </c>
      <c r="D19" s="116">
        <f>'IDENTIFICACION DE RIESGOS'!B19</f>
        <v>0</v>
      </c>
      <c r="E19" s="391">
        <f>'IDENTIFICACION DE RIESGOS'!D19</f>
        <v>0</v>
      </c>
      <c r="F19" s="332"/>
      <c r="G19" s="2"/>
      <c r="H19" s="2"/>
      <c r="I19" s="2"/>
      <c r="J19" s="2"/>
      <c r="K19" s="2"/>
      <c r="L19" s="2"/>
      <c r="M19" s="2"/>
      <c r="N19" s="2"/>
      <c r="O19" s="2"/>
      <c r="P19" s="2"/>
      <c r="Q19" s="2"/>
      <c r="R19" s="2"/>
      <c r="S19" s="2"/>
      <c r="T19" s="2"/>
      <c r="U19" s="2"/>
      <c r="V19" s="2"/>
      <c r="W19" s="2"/>
      <c r="X19" s="2"/>
      <c r="Y19" s="2"/>
      <c r="Z19" s="2"/>
    </row>
    <row r="20" spans="1:26" ht="57" customHeight="1" x14ac:dyDescent="0.3">
      <c r="A20" s="278"/>
      <c r="B20" s="362"/>
      <c r="C20" s="362"/>
      <c r="D20" s="116">
        <f>'IDENTIFICACION DE RIESGOS'!B20</f>
        <v>0</v>
      </c>
      <c r="E20" s="391">
        <f>'IDENTIFICACION DE RIESGOS'!D20</f>
        <v>0</v>
      </c>
      <c r="F20" s="332"/>
      <c r="G20" s="2"/>
      <c r="H20" s="2"/>
      <c r="I20" s="2"/>
      <c r="J20" s="2"/>
      <c r="K20" s="2"/>
      <c r="L20" s="2"/>
      <c r="M20" s="2"/>
      <c r="N20" s="2"/>
      <c r="O20" s="2"/>
      <c r="P20" s="2"/>
      <c r="Q20" s="2"/>
      <c r="R20" s="2"/>
      <c r="S20" s="2"/>
      <c r="T20" s="2"/>
      <c r="U20" s="2"/>
      <c r="V20" s="2"/>
      <c r="W20" s="2"/>
      <c r="X20" s="2"/>
      <c r="Y20" s="2"/>
      <c r="Z20" s="2"/>
    </row>
    <row r="21" spans="1:26" ht="57" customHeight="1" x14ac:dyDescent="0.3">
      <c r="A21" s="337"/>
      <c r="B21" s="363"/>
      <c r="C21" s="363"/>
      <c r="D21" s="116">
        <f>'IDENTIFICACION DE RIESGOS'!B21</f>
        <v>0</v>
      </c>
      <c r="E21" s="391">
        <f>'IDENTIFICACION DE RIESGOS'!D21</f>
        <v>0</v>
      </c>
      <c r="F21" s="332"/>
      <c r="G21" s="2"/>
      <c r="H21" s="2"/>
      <c r="I21" s="2"/>
      <c r="J21" s="2"/>
      <c r="K21" s="2"/>
      <c r="L21" s="2"/>
      <c r="M21" s="2"/>
      <c r="N21" s="2"/>
      <c r="O21" s="2"/>
      <c r="P21" s="2"/>
      <c r="Q21" s="2"/>
      <c r="R21" s="2"/>
      <c r="S21" s="2"/>
      <c r="T21" s="2"/>
      <c r="U21" s="2"/>
      <c r="V21" s="2"/>
      <c r="W21" s="2"/>
      <c r="X21" s="2"/>
      <c r="Y21" s="2"/>
      <c r="Z21" s="2"/>
    </row>
    <row r="22" spans="1:26" ht="63" customHeight="1" x14ac:dyDescent="0.3">
      <c r="A22" s="427" t="str">
        <f>'IDENTIFICACION DE RIESGOS'!E22</f>
        <v>e</v>
      </c>
      <c r="B22" s="424"/>
      <c r="C22" s="422">
        <f>'IDENTIFICACION DE RIESGOS'!F22</f>
        <v>0</v>
      </c>
      <c r="D22" s="116">
        <f>'IDENTIFICACION DE RIESGOS'!B22</f>
        <v>0</v>
      </c>
      <c r="E22" s="391">
        <f>'IDENTIFICACION DE RIESGOS'!D22</f>
        <v>0</v>
      </c>
      <c r="F22" s="332"/>
      <c r="G22" s="2"/>
      <c r="H22" s="2"/>
      <c r="I22" s="2"/>
      <c r="J22" s="2"/>
      <c r="K22" s="2"/>
      <c r="L22" s="2"/>
      <c r="M22" s="2"/>
      <c r="N22" s="2"/>
      <c r="O22" s="2"/>
      <c r="P22" s="2"/>
      <c r="Q22" s="2"/>
      <c r="R22" s="2"/>
      <c r="S22" s="2"/>
      <c r="T22" s="2"/>
      <c r="U22" s="2"/>
      <c r="V22" s="2"/>
      <c r="W22" s="2"/>
      <c r="X22" s="2"/>
      <c r="Y22" s="2"/>
      <c r="Z22" s="2"/>
    </row>
    <row r="23" spans="1:26" ht="54.75" customHeight="1" x14ac:dyDescent="0.3">
      <c r="A23" s="278"/>
      <c r="B23" s="362"/>
      <c r="C23" s="362"/>
      <c r="D23" s="116">
        <f>'IDENTIFICACION DE RIESGOS'!B23</f>
        <v>0</v>
      </c>
      <c r="E23" s="391">
        <f>'IDENTIFICACION DE RIESGOS'!D23</f>
        <v>0</v>
      </c>
      <c r="F23" s="332"/>
      <c r="G23" s="2"/>
      <c r="H23" s="2"/>
      <c r="I23" s="2"/>
      <c r="J23" s="2"/>
      <c r="K23" s="2"/>
      <c r="L23" s="2"/>
      <c r="M23" s="2"/>
      <c r="N23" s="2"/>
      <c r="O23" s="2"/>
      <c r="P23" s="2"/>
      <c r="Q23" s="2"/>
      <c r="R23" s="2"/>
      <c r="S23" s="2"/>
      <c r="T23" s="2"/>
      <c r="U23" s="2"/>
      <c r="V23" s="2"/>
      <c r="W23" s="2"/>
      <c r="X23" s="2"/>
      <c r="Y23" s="2"/>
      <c r="Z23" s="2"/>
    </row>
    <row r="24" spans="1:26" ht="54.75" customHeight="1" x14ac:dyDescent="0.3">
      <c r="A24" s="337"/>
      <c r="B24" s="363"/>
      <c r="C24" s="363"/>
      <c r="D24" s="116">
        <f>'IDENTIFICACION DE RIESGOS'!B24</f>
        <v>0</v>
      </c>
      <c r="E24" s="391">
        <f>'IDENTIFICACION DE RIESGOS'!D24</f>
        <v>0</v>
      </c>
      <c r="F24" s="332"/>
      <c r="G24" s="2"/>
      <c r="H24" s="2"/>
      <c r="I24" s="2"/>
      <c r="J24" s="2"/>
      <c r="K24" s="2"/>
      <c r="L24" s="2"/>
      <c r="M24" s="2"/>
      <c r="N24" s="2"/>
      <c r="O24" s="2"/>
      <c r="P24" s="2"/>
      <c r="Q24" s="2"/>
      <c r="R24" s="2"/>
      <c r="S24" s="2"/>
      <c r="T24" s="2"/>
      <c r="U24" s="2"/>
      <c r="V24" s="2"/>
      <c r="W24" s="2"/>
      <c r="X24" s="2"/>
      <c r="Y24" s="2"/>
      <c r="Z24" s="2"/>
    </row>
    <row r="25" spans="1:26" ht="47.25" customHeight="1" x14ac:dyDescent="0.3">
      <c r="A25" s="427" t="str">
        <f>'IDENTIFICACION DE RIESGOS'!E25</f>
        <v>f</v>
      </c>
      <c r="B25" s="424"/>
      <c r="C25" s="422">
        <f>'IDENTIFICACION DE RIESGOS'!F25</f>
        <v>0</v>
      </c>
      <c r="D25" s="116">
        <f>'IDENTIFICACION DE RIESGOS'!B25</f>
        <v>0</v>
      </c>
      <c r="E25" s="391">
        <f>'IDENTIFICACION DE RIESGOS'!D25</f>
        <v>0</v>
      </c>
      <c r="F25" s="332"/>
      <c r="G25" s="2"/>
      <c r="H25" s="2"/>
      <c r="I25" s="2"/>
      <c r="J25" s="2"/>
      <c r="K25" s="2"/>
      <c r="L25" s="2"/>
      <c r="M25" s="2"/>
      <c r="N25" s="2"/>
      <c r="O25" s="2"/>
      <c r="P25" s="2"/>
      <c r="Q25" s="2"/>
      <c r="R25" s="2"/>
      <c r="S25" s="2"/>
      <c r="T25" s="2"/>
      <c r="U25" s="2"/>
      <c r="V25" s="2"/>
      <c r="W25" s="2"/>
      <c r="X25" s="2"/>
      <c r="Y25" s="2"/>
      <c r="Z25" s="2"/>
    </row>
    <row r="26" spans="1:26" ht="44.25" customHeight="1" x14ac:dyDescent="0.3">
      <c r="A26" s="278"/>
      <c r="B26" s="362"/>
      <c r="C26" s="362"/>
      <c r="D26" s="116">
        <f>'IDENTIFICACION DE RIESGOS'!B26</f>
        <v>0</v>
      </c>
      <c r="E26" s="391">
        <f>'IDENTIFICACION DE RIESGOS'!D26</f>
        <v>0</v>
      </c>
      <c r="F26" s="332"/>
      <c r="G26" s="2"/>
      <c r="H26" s="2"/>
      <c r="I26" s="2"/>
      <c r="J26" s="2"/>
      <c r="K26" s="2"/>
      <c r="L26" s="2"/>
      <c r="M26" s="2"/>
      <c r="N26" s="2"/>
      <c r="O26" s="2"/>
      <c r="P26" s="2"/>
      <c r="Q26" s="2"/>
      <c r="R26" s="2"/>
      <c r="S26" s="2"/>
      <c r="T26" s="2"/>
      <c r="U26" s="2"/>
      <c r="V26" s="2"/>
      <c r="W26" s="2"/>
      <c r="X26" s="2"/>
      <c r="Y26" s="2"/>
      <c r="Z26" s="2"/>
    </row>
    <row r="27" spans="1:26" ht="45" customHeight="1" x14ac:dyDescent="0.3">
      <c r="A27" s="337"/>
      <c r="B27" s="363"/>
      <c r="C27" s="363"/>
      <c r="D27" s="116">
        <f>'IDENTIFICACION DE RIESGOS'!B27</f>
        <v>0</v>
      </c>
      <c r="E27" s="391">
        <f>'IDENTIFICACION DE RIESGOS'!D27</f>
        <v>0</v>
      </c>
      <c r="F27" s="332"/>
      <c r="G27" s="2"/>
      <c r="H27" s="2"/>
      <c r="I27" s="2"/>
      <c r="J27" s="2"/>
      <c r="K27" s="2"/>
      <c r="L27" s="2"/>
      <c r="M27" s="2"/>
      <c r="N27" s="2"/>
      <c r="O27" s="2"/>
      <c r="P27" s="2"/>
      <c r="Q27" s="2"/>
      <c r="R27" s="2"/>
      <c r="S27" s="2"/>
      <c r="T27" s="2"/>
      <c r="U27" s="2"/>
      <c r="V27" s="2"/>
      <c r="W27" s="2"/>
      <c r="X27" s="2"/>
      <c r="Y27" s="2"/>
      <c r="Z27" s="2"/>
    </row>
    <row r="28" spans="1:26" ht="58.5" customHeight="1" x14ac:dyDescent="0.3">
      <c r="A28" s="427" t="str">
        <f>'IDENTIFICACION DE RIESGOS'!E28</f>
        <v>g</v>
      </c>
      <c r="B28" s="424"/>
      <c r="C28" s="422">
        <f>'IDENTIFICACION DE RIESGOS'!F28</f>
        <v>0</v>
      </c>
      <c r="D28" s="116">
        <f>'IDENTIFICACION DE RIESGOS'!B28</f>
        <v>0</v>
      </c>
      <c r="E28" s="391">
        <f>'IDENTIFICACION DE RIESGOS'!D28</f>
        <v>0</v>
      </c>
      <c r="F28" s="332"/>
      <c r="G28" s="2"/>
      <c r="H28" s="2"/>
      <c r="I28" s="2"/>
      <c r="J28" s="2"/>
      <c r="K28" s="2"/>
      <c r="L28" s="2"/>
      <c r="M28" s="2"/>
      <c r="N28" s="2"/>
      <c r="O28" s="2"/>
      <c r="P28" s="2"/>
      <c r="Q28" s="2"/>
      <c r="R28" s="2"/>
      <c r="S28" s="2"/>
      <c r="T28" s="2"/>
      <c r="U28" s="2"/>
      <c r="V28" s="2"/>
      <c r="W28" s="2"/>
      <c r="X28" s="2"/>
      <c r="Y28" s="2"/>
      <c r="Z28" s="2"/>
    </row>
    <row r="29" spans="1:26" ht="55.5" customHeight="1" x14ac:dyDescent="0.3">
      <c r="A29" s="278"/>
      <c r="B29" s="362"/>
      <c r="C29" s="362"/>
      <c r="D29" s="116">
        <f>'IDENTIFICACION DE RIESGOS'!B29</f>
        <v>0</v>
      </c>
      <c r="E29" s="391">
        <f>'IDENTIFICACION DE RIESGOS'!D29</f>
        <v>0</v>
      </c>
      <c r="F29" s="332"/>
      <c r="G29" s="2"/>
      <c r="H29" s="2"/>
      <c r="I29" s="2"/>
      <c r="J29" s="2"/>
      <c r="K29" s="2"/>
      <c r="L29" s="2"/>
      <c r="M29" s="2"/>
      <c r="N29" s="2"/>
      <c r="O29" s="2"/>
      <c r="P29" s="2"/>
      <c r="Q29" s="2"/>
      <c r="R29" s="2"/>
      <c r="S29" s="2"/>
      <c r="T29" s="2"/>
      <c r="U29" s="2"/>
      <c r="V29" s="2"/>
      <c r="W29" s="2"/>
      <c r="X29" s="2"/>
      <c r="Y29" s="2"/>
      <c r="Z29" s="2"/>
    </row>
    <row r="30" spans="1:26" ht="63.75" customHeight="1" x14ac:dyDescent="0.3">
      <c r="A30" s="337"/>
      <c r="B30" s="363"/>
      <c r="C30" s="363"/>
      <c r="D30" s="116">
        <f>'IDENTIFICACION DE RIESGOS'!B30</f>
        <v>0</v>
      </c>
      <c r="E30" s="391">
        <f>'IDENTIFICACION DE RIESGOS'!D30</f>
        <v>0</v>
      </c>
      <c r="F30" s="332"/>
      <c r="G30" s="2"/>
      <c r="H30" s="2"/>
      <c r="I30" s="2"/>
      <c r="J30" s="2"/>
      <c r="K30" s="2"/>
      <c r="L30" s="2"/>
      <c r="M30" s="2"/>
      <c r="N30" s="2"/>
      <c r="O30" s="2"/>
      <c r="P30" s="2"/>
      <c r="Q30" s="2"/>
      <c r="R30" s="2"/>
      <c r="S30" s="2"/>
      <c r="T30" s="2"/>
      <c r="U30" s="2"/>
      <c r="V30" s="2"/>
      <c r="W30" s="2"/>
      <c r="X30" s="2"/>
      <c r="Y30" s="2"/>
      <c r="Z30" s="2"/>
    </row>
    <row r="31" spans="1:26" ht="47.25" customHeight="1" x14ac:dyDescent="0.3">
      <c r="A31" s="427" t="str">
        <f>'IDENTIFICACION DE RIESGOS'!E31</f>
        <v>h</v>
      </c>
      <c r="B31" s="424"/>
      <c r="C31" s="422">
        <f>'IDENTIFICACION DE RIESGOS'!F31</f>
        <v>0</v>
      </c>
      <c r="D31" s="116">
        <f>'IDENTIFICACION DE RIESGOS'!B31</f>
        <v>0</v>
      </c>
      <c r="E31" s="391">
        <f>'IDENTIFICACION DE RIESGOS'!D31</f>
        <v>0</v>
      </c>
      <c r="F31" s="332"/>
      <c r="G31" s="2"/>
      <c r="H31" s="2"/>
      <c r="I31" s="2"/>
      <c r="J31" s="2"/>
      <c r="K31" s="2"/>
      <c r="L31" s="2"/>
      <c r="M31" s="2"/>
      <c r="N31" s="2"/>
      <c r="O31" s="2"/>
      <c r="P31" s="2"/>
      <c r="Q31" s="2"/>
      <c r="R31" s="2"/>
      <c r="S31" s="2"/>
      <c r="T31" s="2"/>
      <c r="U31" s="2"/>
      <c r="V31" s="2"/>
      <c r="W31" s="2"/>
      <c r="X31" s="2"/>
      <c r="Y31" s="2"/>
      <c r="Z31" s="2"/>
    </row>
    <row r="32" spans="1:26" ht="55.5" customHeight="1" x14ac:dyDescent="0.3">
      <c r="A32" s="278"/>
      <c r="B32" s="362"/>
      <c r="C32" s="362"/>
      <c r="D32" s="116">
        <f>'IDENTIFICACION DE RIESGOS'!B32</f>
        <v>0</v>
      </c>
      <c r="E32" s="391">
        <f>'IDENTIFICACION DE RIESGOS'!D32</f>
        <v>0</v>
      </c>
      <c r="F32" s="332"/>
      <c r="G32" s="2"/>
      <c r="H32" s="2"/>
      <c r="I32" s="2"/>
      <c r="J32" s="2"/>
      <c r="K32" s="2"/>
      <c r="L32" s="2"/>
      <c r="M32" s="2"/>
      <c r="N32" s="2"/>
      <c r="O32" s="2"/>
      <c r="P32" s="2"/>
      <c r="Q32" s="2"/>
      <c r="R32" s="2"/>
      <c r="S32" s="2"/>
      <c r="T32" s="2"/>
      <c r="U32" s="2"/>
      <c r="V32" s="2"/>
      <c r="W32" s="2"/>
      <c r="X32" s="2"/>
      <c r="Y32" s="2"/>
      <c r="Z32" s="2"/>
    </row>
    <row r="33" spans="1:26" ht="57.75" customHeight="1" x14ac:dyDescent="0.3">
      <c r="A33" s="337"/>
      <c r="B33" s="363"/>
      <c r="C33" s="363"/>
      <c r="D33" s="116">
        <f>'IDENTIFICACION DE RIESGOS'!B33</f>
        <v>0</v>
      </c>
      <c r="E33" s="391">
        <f>'IDENTIFICACION DE RIESGOS'!D33</f>
        <v>0</v>
      </c>
      <c r="F33" s="332"/>
      <c r="G33" s="2"/>
      <c r="H33" s="2"/>
      <c r="I33" s="2"/>
      <c r="J33" s="2"/>
      <c r="K33" s="2"/>
      <c r="L33" s="2"/>
      <c r="M33" s="2"/>
      <c r="N33" s="2"/>
      <c r="O33" s="2"/>
      <c r="P33" s="2"/>
      <c r="Q33" s="2"/>
      <c r="R33" s="2"/>
      <c r="S33" s="2"/>
      <c r="T33" s="2"/>
      <c r="U33" s="2"/>
      <c r="V33" s="2"/>
      <c r="W33" s="2"/>
      <c r="X33" s="2"/>
      <c r="Y33" s="2"/>
      <c r="Z33" s="2"/>
    </row>
    <row r="34" spans="1:26" ht="45.75" customHeight="1" x14ac:dyDescent="0.3">
      <c r="A34" s="425" t="str">
        <f>'IDENTIFICACION DE RIESGOS'!E34</f>
        <v>i</v>
      </c>
      <c r="B34" s="426"/>
      <c r="C34" s="423">
        <f>'IDENTIFICACION DE RIESGOS'!F34</f>
        <v>0</v>
      </c>
      <c r="D34" s="20">
        <f>'IDENTIFICACION DE RIESGOS'!B34</f>
        <v>0</v>
      </c>
      <c r="E34" s="436">
        <f>'IDENTIFICACION DE RIESGOS'!D34</f>
        <v>0</v>
      </c>
      <c r="F34" s="332"/>
      <c r="G34" s="2"/>
      <c r="H34" s="2"/>
      <c r="I34" s="2"/>
      <c r="J34" s="2"/>
      <c r="K34" s="2"/>
      <c r="L34" s="2"/>
      <c r="M34" s="2"/>
      <c r="N34" s="2"/>
      <c r="O34" s="2"/>
      <c r="P34" s="2"/>
      <c r="Q34" s="2"/>
      <c r="R34" s="2"/>
      <c r="S34" s="2"/>
      <c r="T34" s="2"/>
      <c r="U34" s="2"/>
      <c r="V34" s="2"/>
      <c r="W34" s="2"/>
      <c r="X34" s="2"/>
      <c r="Y34" s="2"/>
      <c r="Z34" s="2"/>
    </row>
    <row r="35" spans="1:26" ht="57.75" customHeight="1" x14ac:dyDescent="0.3">
      <c r="A35" s="278"/>
      <c r="B35" s="362"/>
      <c r="C35" s="362"/>
      <c r="D35" s="117">
        <f>'IDENTIFICACION DE RIESGOS'!B35</f>
        <v>0</v>
      </c>
      <c r="E35" s="436">
        <f>'IDENTIFICACION DE RIESGOS'!D35</f>
        <v>0</v>
      </c>
      <c r="F35" s="332"/>
      <c r="G35" s="2"/>
      <c r="H35" s="2"/>
      <c r="I35" s="2"/>
      <c r="J35" s="2"/>
      <c r="K35" s="2"/>
      <c r="L35" s="2"/>
      <c r="M35" s="2"/>
      <c r="N35" s="2"/>
      <c r="O35" s="2"/>
      <c r="P35" s="2"/>
      <c r="Q35" s="2"/>
      <c r="R35" s="2"/>
      <c r="S35" s="2"/>
      <c r="T35" s="2"/>
      <c r="U35" s="2"/>
      <c r="V35" s="2"/>
      <c r="W35" s="2"/>
      <c r="X35" s="2"/>
      <c r="Y35" s="2"/>
      <c r="Z35" s="2"/>
    </row>
    <row r="36" spans="1:26" ht="51" customHeight="1" x14ac:dyDescent="0.3">
      <c r="A36" s="337"/>
      <c r="B36" s="363"/>
      <c r="C36" s="363"/>
      <c r="D36" s="117">
        <f>'IDENTIFICACION DE RIESGOS'!B36</f>
        <v>0</v>
      </c>
      <c r="E36" s="436">
        <f>'IDENTIFICACION DE RIESGOS'!D36</f>
        <v>0</v>
      </c>
      <c r="F36" s="332"/>
      <c r="G36" s="2"/>
      <c r="H36" s="2"/>
      <c r="I36" s="2"/>
      <c r="J36" s="2"/>
      <c r="K36" s="2"/>
      <c r="L36" s="2"/>
      <c r="M36" s="2"/>
      <c r="N36" s="2"/>
      <c r="O36" s="2"/>
      <c r="P36" s="2"/>
      <c r="Q36" s="2"/>
      <c r="R36" s="2"/>
      <c r="S36" s="2"/>
      <c r="T36" s="2"/>
      <c r="U36" s="2"/>
      <c r="V36" s="2"/>
      <c r="W36" s="2"/>
      <c r="X36" s="2"/>
      <c r="Y36" s="2"/>
      <c r="Z36" s="2"/>
    </row>
    <row r="37" spans="1:26" ht="51" customHeight="1" x14ac:dyDescent="0.3">
      <c r="A37" s="425" t="str">
        <f>'IDENTIFICACION DE RIESGOS'!E37</f>
        <v>j</v>
      </c>
      <c r="B37" s="426"/>
      <c r="C37" s="423">
        <f>'IDENTIFICACION DE RIESGOS'!F39</f>
        <v>0</v>
      </c>
      <c r="D37" s="117">
        <f>'IDENTIFICACION DE RIESGOS'!B37</f>
        <v>0</v>
      </c>
      <c r="E37" s="436">
        <f>'IDENTIFICACION DE RIESGOS'!D37</f>
        <v>0</v>
      </c>
      <c r="F37" s="332"/>
      <c r="G37" s="2"/>
      <c r="H37" s="2"/>
      <c r="I37" s="2"/>
      <c r="J37" s="2"/>
      <c r="K37" s="2"/>
      <c r="L37" s="2"/>
      <c r="M37" s="2"/>
      <c r="N37" s="2"/>
      <c r="O37" s="2"/>
      <c r="P37" s="2"/>
      <c r="Q37" s="2"/>
      <c r="R37" s="2"/>
      <c r="S37" s="2"/>
      <c r="T37" s="2"/>
      <c r="U37" s="2"/>
      <c r="V37" s="2"/>
      <c r="W37" s="2"/>
      <c r="X37" s="2"/>
      <c r="Y37" s="2"/>
      <c r="Z37" s="2"/>
    </row>
    <row r="38" spans="1:26" ht="51" customHeight="1" x14ac:dyDescent="0.3">
      <c r="A38" s="278"/>
      <c r="B38" s="362"/>
      <c r="C38" s="362"/>
      <c r="D38" s="117">
        <f>'IDENTIFICACION DE RIESGOS'!B38</f>
        <v>0</v>
      </c>
      <c r="E38" s="436">
        <f>'IDENTIFICACION DE RIESGOS'!D38</f>
        <v>0</v>
      </c>
      <c r="F38" s="332"/>
      <c r="G38" s="2"/>
      <c r="H38" s="2"/>
      <c r="I38" s="2"/>
      <c r="J38" s="2"/>
      <c r="K38" s="2"/>
      <c r="L38" s="2"/>
      <c r="M38" s="2"/>
      <c r="N38" s="2"/>
      <c r="O38" s="2"/>
      <c r="P38" s="2"/>
      <c r="Q38" s="2"/>
      <c r="R38" s="2"/>
      <c r="S38" s="2"/>
      <c r="T38" s="2"/>
      <c r="U38" s="2"/>
      <c r="V38" s="2"/>
      <c r="W38" s="2"/>
      <c r="X38" s="2"/>
      <c r="Y38" s="2"/>
      <c r="Z38" s="2"/>
    </row>
    <row r="39" spans="1:26" ht="54" customHeight="1" x14ac:dyDescent="0.3">
      <c r="A39" s="279"/>
      <c r="B39" s="380"/>
      <c r="C39" s="380"/>
      <c r="D39" s="118">
        <f>'IDENTIFICACION DE RIESGOS'!B39</f>
        <v>0</v>
      </c>
      <c r="E39" s="437">
        <f>'IDENTIFICACION DE RIESGOS'!D39</f>
        <v>0</v>
      </c>
      <c r="F39" s="297"/>
      <c r="G39" s="2"/>
      <c r="H39" s="2"/>
      <c r="I39" s="2"/>
      <c r="J39" s="2"/>
      <c r="K39" s="2"/>
      <c r="L39" s="2"/>
      <c r="M39" s="2"/>
      <c r="N39" s="2"/>
      <c r="O39" s="2"/>
      <c r="P39" s="2"/>
      <c r="Q39" s="2"/>
      <c r="R39" s="2"/>
      <c r="S39" s="2"/>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73">
    <mergeCell ref="E36:F36"/>
    <mergeCell ref="E37:F37"/>
    <mergeCell ref="E38:F38"/>
    <mergeCell ref="E39:F39"/>
    <mergeCell ref="E25:F25"/>
    <mergeCell ref="E26:F26"/>
    <mergeCell ref="E27:F27"/>
    <mergeCell ref="E28:F28"/>
    <mergeCell ref="E29:F29"/>
    <mergeCell ref="E30:F30"/>
    <mergeCell ref="E31:F31"/>
    <mergeCell ref="E24:F24"/>
    <mergeCell ref="E32:F32"/>
    <mergeCell ref="E33:F33"/>
    <mergeCell ref="E34:F34"/>
    <mergeCell ref="E35:F35"/>
    <mergeCell ref="E19:F19"/>
    <mergeCell ref="E20:F20"/>
    <mergeCell ref="E21:F21"/>
    <mergeCell ref="E22:F22"/>
    <mergeCell ref="E23:F23"/>
    <mergeCell ref="A16:A18"/>
    <mergeCell ref="A19:A21"/>
    <mergeCell ref="B19:B21"/>
    <mergeCell ref="C19:C21"/>
    <mergeCell ref="A22:A24"/>
    <mergeCell ref="B22:B24"/>
    <mergeCell ref="C22:C24"/>
    <mergeCell ref="B16:B18"/>
    <mergeCell ref="C16:C18"/>
    <mergeCell ref="E10:F10"/>
    <mergeCell ref="E11:F11"/>
    <mergeCell ref="E13:F13"/>
    <mergeCell ref="E14:F14"/>
    <mergeCell ref="E15:F15"/>
    <mergeCell ref="E16:F16"/>
    <mergeCell ref="E17:F17"/>
    <mergeCell ref="E18:F18"/>
    <mergeCell ref="A10:A12"/>
    <mergeCell ref="E12:F12"/>
    <mergeCell ref="B10:B12"/>
    <mergeCell ref="C10:C12"/>
    <mergeCell ref="A13:A15"/>
    <mergeCell ref="B13:B15"/>
    <mergeCell ref="C13:C15"/>
    <mergeCell ref="A5:F5"/>
    <mergeCell ref="A6:F6"/>
    <mergeCell ref="A7:F7"/>
    <mergeCell ref="A8:F8"/>
    <mergeCell ref="E9:F9"/>
    <mergeCell ref="A1:A4"/>
    <mergeCell ref="B1:C1"/>
    <mergeCell ref="D1:E1"/>
    <mergeCell ref="F1:F4"/>
    <mergeCell ref="B2:C4"/>
    <mergeCell ref="D2:E2"/>
    <mergeCell ref="D3:E3"/>
    <mergeCell ref="D4:E4"/>
    <mergeCell ref="A37:A39"/>
    <mergeCell ref="B37:B39"/>
    <mergeCell ref="C37:C39"/>
    <mergeCell ref="A25:A27"/>
    <mergeCell ref="B25:B27"/>
    <mergeCell ref="C25:C27"/>
    <mergeCell ref="A28:A30"/>
    <mergeCell ref="B28:B30"/>
    <mergeCell ref="C28:C30"/>
    <mergeCell ref="A31:A33"/>
    <mergeCell ref="B31:B33"/>
    <mergeCell ref="C31:C33"/>
    <mergeCell ref="A34:A36"/>
    <mergeCell ref="B34:B36"/>
    <mergeCell ref="C34:C36"/>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Z1000"/>
  <sheetViews>
    <sheetView topLeftCell="A7" workbookViewId="0">
      <selection sqref="A1:A4"/>
    </sheetView>
  </sheetViews>
  <sheetFormatPr baseColWidth="10" defaultColWidth="14.44140625" defaultRowHeight="15" customHeight="1" x14ac:dyDescent="0.3"/>
  <cols>
    <col min="1" max="1" width="31.6640625" customWidth="1"/>
    <col min="2" max="2" width="21.6640625" customWidth="1"/>
    <col min="3" max="17" width="4" customWidth="1"/>
    <col min="18" max="18" width="7" customWidth="1"/>
    <col min="19" max="19" width="16.6640625" customWidth="1"/>
    <col min="20" max="20" width="18.88671875" customWidth="1"/>
    <col min="21" max="26" width="11.44140625" customWidth="1"/>
  </cols>
  <sheetData>
    <row r="1" spans="1:26" ht="27.75" customHeight="1" x14ac:dyDescent="0.3">
      <c r="A1" s="367" t="e" vm="1">
        <v>#VALUE!</v>
      </c>
      <c r="B1" s="280" t="str">
        <f>CONTEXTO!B1</f>
        <v xml:space="preserve">PROCESO:  SISTEMA INTEGRADO DE GESTIÓN </v>
      </c>
      <c r="C1" s="281"/>
      <c r="D1" s="281"/>
      <c r="E1" s="281"/>
      <c r="F1" s="281"/>
      <c r="G1" s="281"/>
      <c r="H1" s="281"/>
      <c r="I1" s="281"/>
      <c r="J1" s="281"/>
      <c r="K1" s="281"/>
      <c r="L1" s="281"/>
      <c r="M1" s="281"/>
      <c r="N1" s="281"/>
      <c r="O1" s="281"/>
      <c r="P1" s="282"/>
      <c r="Q1" s="292" t="s">
        <v>327</v>
      </c>
      <c r="R1" s="293"/>
      <c r="S1" s="366"/>
      <c r="T1" s="413"/>
      <c r="U1" s="2"/>
      <c r="V1" s="2"/>
      <c r="W1" s="2"/>
      <c r="X1" s="2"/>
      <c r="Y1" s="2"/>
      <c r="Z1" s="2"/>
    </row>
    <row r="2" spans="1:26" ht="20.25" customHeight="1" x14ac:dyDescent="0.3">
      <c r="A2" s="278"/>
      <c r="B2" s="338"/>
      <c r="C2" s="339"/>
      <c r="D2" s="339"/>
      <c r="E2" s="339"/>
      <c r="F2" s="339"/>
      <c r="G2" s="339"/>
      <c r="H2" s="339"/>
      <c r="I2" s="339"/>
      <c r="J2" s="339"/>
      <c r="K2" s="339"/>
      <c r="L2" s="339"/>
      <c r="M2" s="339"/>
      <c r="N2" s="339"/>
      <c r="O2" s="339"/>
      <c r="P2" s="340"/>
      <c r="Q2" s="360" t="s">
        <v>2</v>
      </c>
      <c r="R2" s="331"/>
      <c r="S2" s="351"/>
      <c r="T2" s="290"/>
      <c r="U2" s="2"/>
      <c r="V2" s="2"/>
      <c r="W2" s="2"/>
      <c r="X2" s="2"/>
      <c r="Y2" s="2"/>
      <c r="Z2" s="2"/>
    </row>
    <row r="3" spans="1:26" ht="18.75" customHeight="1" x14ac:dyDescent="0.3">
      <c r="A3" s="278"/>
      <c r="B3" s="343" t="s">
        <v>328</v>
      </c>
      <c r="C3" s="325"/>
      <c r="D3" s="325"/>
      <c r="E3" s="325"/>
      <c r="F3" s="325"/>
      <c r="G3" s="325"/>
      <c r="H3" s="325"/>
      <c r="I3" s="325"/>
      <c r="J3" s="325"/>
      <c r="K3" s="325"/>
      <c r="L3" s="325"/>
      <c r="M3" s="325"/>
      <c r="N3" s="325"/>
      <c r="O3" s="325"/>
      <c r="P3" s="344"/>
      <c r="Q3" s="360" t="s">
        <v>3</v>
      </c>
      <c r="R3" s="331"/>
      <c r="S3" s="351"/>
      <c r="T3" s="290"/>
      <c r="U3" s="2"/>
      <c r="V3" s="2"/>
      <c r="W3" s="2"/>
      <c r="X3" s="2"/>
      <c r="Y3" s="2"/>
      <c r="Z3" s="2"/>
    </row>
    <row r="4" spans="1:26" ht="19.5" customHeight="1" x14ac:dyDescent="0.3">
      <c r="A4" s="279"/>
      <c r="B4" s="286"/>
      <c r="C4" s="287"/>
      <c r="D4" s="287"/>
      <c r="E4" s="287"/>
      <c r="F4" s="287"/>
      <c r="G4" s="287"/>
      <c r="H4" s="287"/>
      <c r="I4" s="287"/>
      <c r="J4" s="287"/>
      <c r="K4" s="287"/>
      <c r="L4" s="287"/>
      <c r="M4" s="287"/>
      <c r="N4" s="287"/>
      <c r="O4" s="287"/>
      <c r="P4" s="288"/>
      <c r="Q4" s="360" t="s">
        <v>329</v>
      </c>
      <c r="R4" s="331"/>
      <c r="S4" s="351"/>
      <c r="T4" s="291"/>
      <c r="U4" s="2"/>
      <c r="V4" s="2"/>
      <c r="W4" s="2"/>
      <c r="X4" s="2"/>
      <c r="Y4" s="2"/>
      <c r="Z4" s="2"/>
    </row>
    <row r="5" spans="1:26" ht="19.5" customHeight="1" x14ac:dyDescent="0.3">
      <c r="A5" s="414"/>
      <c r="B5" s="284"/>
      <c r="C5" s="284"/>
      <c r="D5" s="284"/>
      <c r="E5" s="284"/>
      <c r="F5" s="284"/>
      <c r="G5" s="284"/>
      <c r="H5" s="284"/>
      <c r="I5" s="284"/>
      <c r="J5" s="284"/>
      <c r="K5" s="284"/>
      <c r="L5" s="284"/>
      <c r="M5" s="284"/>
      <c r="N5" s="284"/>
      <c r="O5" s="284"/>
      <c r="P5" s="284"/>
      <c r="Q5" s="284"/>
      <c r="R5" s="284"/>
      <c r="S5" s="284"/>
      <c r="T5" s="415"/>
      <c r="U5" s="2"/>
      <c r="V5" s="2"/>
      <c r="W5" s="2"/>
      <c r="X5" s="2"/>
      <c r="Y5" s="2"/>
      <c r="Z5" s="2"/>
    </row>
    <row r="6" spans="1:26" ht="24.75" customHeight="1" x14ac:dyDescent="0.3">
      <c r="A6" s="428" t="str">
        <f>CONTEXTO!A8</f>
        <v>PROCESO: GESTIÓN HUMANA</v>
      </c>
      <c r="B6" s="331"/>
      <c r="C6" s="331"/>
      <c r="D6" s="331"/>
      <c r="E6" s="331"/>
      <c r="F6" s="331"/>
      <c r="G6" s="331"/>
      <c r="H6" s="331"/>
      <c r="I6" s="331"/>
      <c r="J6" s="331"/>
      <c r="K6" s="331"/>
      <c r="L6" s="331"/>
      <c r="M6" s="331"/>
      <c r="N6" s="331"/>
      <c r="O6" s="331"/>
      <c r="P6" s="331"/>
      <c r="Q6" s="331"/>
      <c r="R6" s="331"/>
      <c r="S6" s="331"/>
      <c r="T6" s="332"/>
      <c r="U6" s="2"/>
      <c r="V6" s="2"/>
      <c r="W6" s="2"/>
      <c r="X6" s="2"/>
      <c r="Y6" s="2"/>
      <c r="Z6" s="2"/>
    </row>
    <row r="7" spans="1:26" ht="66.75" customHeight="1" x14ac:dyDescent="0.3">
      <c r="A7" s="438"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296"/>
      <c r="C7" s="296"/>
      <c r="D7" s="296"/>
      <c r="E7" s="296"/>
      <c r="F7" s="296"/>
      <c r="G7" s="296"/>
      <c r="H7" s="296"/>
      <c r="I7" s="296"/>
      <c r="J7" s="296"/>
      <c r="K7" s="296"/>
      <c r="L7" s="296"/>
      <c r="M7" s="296"/>
      <c r="N7" s="296"/>
      <c r="O7" s="296"/>
      <c r="P7" s="296"/>
      <c r="Q7" s="296"/>
      <c r="R7" s="296"/>
      <c r="S7" s="296"/>
      <c r="T7" s="297"/>
      <c r="U7" s="2"/>
      <c r="V7" s="2"/>
      <c r="W7" s="2"/>
      <c r="X7" s="2"/>
      <c r="Y7" s="2"/>
      <c r="Z7" s="2"/>
    </row>
    <row r="8" spans="1:26" ht="19.5" customHeight="1" x14ac:dyDescent="0.3">
      <c r="A8" s="419"/>
      <c r="B8" s="335"/>
      <c r="C8" s="335"/>
      <c r="D8" s="335"/>
      <c r="E8" s="335"/>
      <c r="F8" s="335"/>
      <c r="G8" s="335"/>
      <c r="H8" s="335"/>
      <c r="I8" s="335"/>
      <c r="J8" s="335"/>
      <c r="K8" s="335"/>
      <c r="L8" s="335"/>
      <c r="M8" s="335"/>
      <c r="N8" s="335"/>
      <c r="O8" s="335"/>
      <c r="P8" s="335"/>
      <c r="Q8" s="335"/>
      <c r="R8" s="335"/>
      <c r="S8" s="335"/>
      <c r="T8" s="430"/>
      <c r="U8" s="2"/>
      <c r="V8" s="2"/>
      <c r="W8" s="2"/>
      <c r="X8" s="2"/>
      <c r="Y8" s="2"/>
      <c r="Z8" s="2"/>
    </row>
    <row r="9" spans="1:26" ht="37.5" customHeight="1" x14ac:dyDescent="0.3">
      <c r="A9" s="439" t="s">
        <v>297</v>
      </c>
      <c r="B9" s="440"/>
      <c r="C9" s="442" t="s">
        <v>330</v>
      </c>
      <c r="D9" s="293"/>
      <c r="E9" s="293"/>
      <c r="F9" s="293"/>
      <c r="G9" s="293"/>
      <c r="H9" s="293"/>
      <c r="I9" s="293"/>
      <c r="J9" s="293"/>
      <c r="K9" s="293"/>
      <c r="L9" s="293"/>
      <c r="M9" s="293"/>
      <c r="N9" s="293"/>
      <c r="O9" s="293"/>
      <c r="P9" s="293"/>
      <c r="Q9" s="293"/>
      <c r="R9" s="293"/>
      <c r="S9" s="293"/>
      <c r="T9" s="294"/>
      <c r="U9" s="2"/>
      <c r="V9" s="2"/>
      <c r="W9" s="2"/>
      <c r="X9" s="2"/>
      <c r="Y9" s="2"/>
      <c r="Z9" s="2"/>
    </row>
    <row r="10" spans="1:26" ht="25.5" customHeight="1" x14ac:dyDescent="0.3">
      <c r="A10" s="347"/>
      <c r="B10" s="441"/>
      <c r="C10" s="37" t="s">
        <v>108</v>
      </c>
      <c r="D10" s="37" t="s">
        <v>109</v>
      </c>
      <c r="E10" s="37" t="s">
        <v>110</v>
      </c>
      <c r="F10" s="37" t="s">
        <v>111</v>
      </c>
      <c r="G10" s="37" t="s">
        <v>112</v>
      </c>
      <c r="H10" s="37" t="s">
        <v>113</v>
      </c>
      <c r="I10" s="37" t="s">
        <v>114</v>
      </c>
      <c r="J10" s="37" t="s">
        <v>115</v>
      </c>
      <c r="K10" s="37" t="s">
        <v>116</v>
      </c>
      <c r="L10" s="37" t="s">
        <v>117</v>
      </c>
      <c r="M10" s="37" t="s">
        <v>118</v>
      </c>
      <c r="N10" s="37" t="s">
        <v>119</v>
      </c>
      <c r="O10" s="37" t="s">
        <v>120</v>
      </c>
      <c r="P10" s="37" t="s">
        <v>121</v>
      </c>
      <c r="Q10" s="37" t="s">
        <v>122</v>
      </c>
      <c r="R10" s="39" t="s">
        <v>123</v>
      </c>
      <c r="S10" s="119" t="s">
        <v>124</v>
      </c>
      <c r="T10" s="120" t="s">
        <v>331</v>
      </c>
      <c r="U10" s="2"/>
      <c r="V10" s="2"/>
      <c r="W10" s="2"/>
      <c r="X10" s="2"/>
      <c r="Y10" s="2"/>
      <c r="Z10" s="2"/>
    </row>
    <row r="11" spans="1:26" ht="44.25" customHeight="1" x14ac:dyDescent="0.3">
      <c r="A11" s="445" t="str">
        <f>DESCRIPCION!A10</f>
        <v>Posibilidad de tener Investigaciones Disciplinarias, Penales y Fiscales por otorgar encargos y provisionalidades sin el cumplimiento de los requitos según manual de funciones</v>
      </c>
      <c r="B11" s="344"/>
      <c r="C11" s="121">
        <v>2</v>
      </c>
      <c r="D11" s="121">
        <v>2</v>
      </c>
      <c r="E11" s="121">
        <v>3</v>
      </c>
      <c r="F11" s="121">
        <v>2</v>
      </c>
      <c r="G11" s="121">
        <v>3</v>
      </c>
      <c r="H11" s="121"/>
      <c r="I11" s="121"/>
      <c r="J11" s="121"/>
      <c r="K11" s="121"/>
      <c r="L11" s="121"/>
      <c r="M11" s="121"/>
      <c r="N11" s="121"/>
      <c r="O11" s="121"/>
      <c r="P11" s="121"/>
      <c r="Q11" s="121"/>
      <c r="R11" s="122">
        <f t="shared" ref="R11:R20" si="0">SUM(C11:Q11)</f>
        <v>12</v>
      </c>
      <c r="S11" s="123">
        <f t="shared" ref="S11:S20" si="1">IF(ISERROR(AVERAGE(C11:Q11)),0,AVERAGE(C11:Q11))</f>
        <v>2.4</v>
      </c>
      <c r="T11" s="124" t="str">
        <f t="shared" ref="T11:T20" si="2">IF(AND(S11&gt;=1,S11&lt;1.5),"Rara Vez",IF(AND(S11&gt;=1.6,S11&lt;2.5),"Improbable",IF(AND(S11&gt;=2.6,S11&lt;3.5),"Posible",IF(AND(S11&gt;=3.6,S11&lt;4.5),"Probable",IF(AND(S11&gt;=4.6),"Casi Seguro"," ")))))</f>
        <v>Improbable</v>
      </c>
      <c r="U11" s="2"/>
      <c r="V11" s="2"/>
      <c r="W11" s="125"/>
      <c r="X11" s="2"/>
      <c r="Y11" s="2"/>
      <c r="Z11" s="2"/>
    </row>
    <row r="12" spans="1:26" ht="38.25" customHeight="1" x14ac:dyDescent="0.3">
      <c r="A12" s="446" t="str">
        <f>DESCRIPCION!A13</f>
        <v>Posibilidad de tener Sanciones por parte de los entes de control, cuando se presenta un procesos contractual, legal o administrativo, por favorecer interes propios o a terceros con decisiones o actuaciones dentro de la Administración Municipal</v>
      </c>
      <c r="B12" s="351"/>
      <c r="C12" s="121">
        <v>4</v>
      </c>
      <c r="D12" s="121">
        <v>3</v>
      </c>
      <c r="E12" s="121">
        <v>3</v>
      </c>
      <c r="F12" s="121">
        <v>3</v>
      </c>
      <c r="G12" s="121">
        <v>4</v>
      </c>
      <c r="H12" s="121"/>
      <c r="I12" s="121"/>
      <c r="J12" s="121"/>
      <c r="K12" s="121"/>
      <c r="L12" s="121"/>
      <c r="M12" s="121"/>
      <c r="N12" s="121"/>
      <c r="O12" s="121"/>
      <c r="P12" s="121"/>
      <c r="Q12" s="121"/>
      <c r="R12" s="122">
        <f t="shared" si="0"/>
        <v>17</v>
      </c>
      <c r="S12" s="123">
        <f t="shared" si="1"/>
        <v>3.4</v>
      </c>
      <c r="T12" s="124" t="str">
        <f t="shared" si="2"/>
        <v>Posible</v>
      </c>
      <c r="U12" s="2"/>
      <c r="V12" s="2"/>
      <c r="W12" s="125"/>
      <c r="X12" s="2"/>
      <c r="Y12" s="2"/>
      <c r="Z12" s="2"/>
    </row>
    <row r="13" spans="1:26" ht="39.75" customHeight="1" x14ac:dyDescent="0.3">
      <c r="A13" s="445" t="str">
        <f>DESCRIPCION!A16</f>
        <v>c</v>
      </c>
      <c r="B13" s="344"/>
      <c r="C13" s="121"/>
      <c r="D13" s="121"/>
      <c r="E13" s="121"/>
      <c r="F13" s="121"/>
      <c r="G13" s="121"/>
      <c r="H13" s="121"/>
      <c r="I13" s="121"/>
      <c r="J13" s="121"/>
      <c r="K13" s="121"/>
      <c r="L13" s="121"/>
      <c r="M13" s="121"/>
      <c r="N13" s="121"/>
      <c r="O13" s="121"/>
      <c r="P13" s="121"/>
      <c r="Q13" s="121"/>
      <c r="R13" s="122">
        <f t="shared" si="0"/>
        <v>0</v>
      </c>
      <c r="S13" s="123">
        <f t="shared" si="1"/>
        <v>0</v>
      </c>
      <c r="T13" s="124" t="str">
        <f t="shared" si="2"/>
        <v xml:space="preserve"> </v>
      </c>
      <c r="U13" s="2"/>
      <c r="V13" s="2"/>
      <c r="W13" s="2"/>
      <c r="X13" s="2"/>
      <c r="Y13" s="2"/>
      <c r="Z13" s="2"/>
    </row>
    <row r="14" spans="1:26" ht="39.75" customHeight="1" x14ac:dyDescent="0.3">
      <c r="A14" s="443" t="str">
        <f>DESCRIPCION!A19</f>
        <v>d</v>
      </c>
      <c r="B14" s="344"/>
      <c r="C14" s="121"/>
      <c r="D14" s="121"/>
      <c r="E14" s="121"/>
      <c r="F14" s="121"/>
      <c r="G14" s="121"/>
      <c r="H14" s="121"/>
      <c r="I14" s="121"/>
      <c r="J14" s="121"/>
      <c r="K14" s="121"/>
      <c r="L14" s="121"/>
      <c r="M14" s="121"/>
      <c r="N14" s="121"/>
      <c r="O14" s="121"/>
      <c r="P14" s="121"/>
      <c r="Q14" s="121"/>
      <c r="R14" s="122">
        <f t="shared" si="0"/>
        <v>0</v>
      </c>
      <c r="S14" s="123">
        <f t="shared" si="1"/>
        <v>0</v>
      </c>
      <c r="T14" s="124" t="str">
        <f t="shared" si="2"/>
        <v xml:space="preserve"> </v>
      </c>
      <c r="U14" s="2"/>
      <c r="V14" s="2"/>
      <c r="W14" s="2"/>
      <c r="X14" s="2"/>
      <c r="Y14" s="2"/>
      <c r="Z14" s="2"/>
    </row>
    <row r="15" spans="1:26" ht="39.75" customHeight="1" x14ac:dyDescent="0.3">
      <c r="A15" s="443" t="str">
        <f>DESCRIPCION!A22</f>
        <v>e</v>
      </c>
      <c r="B15" s="344"/>
      <c r="C15" s="121"/>
      <c r="D15" s="121"/>
      <c r="E15" s="121"/>
      <c r="F15" s="121"/>
      <c r="G15" s="121"/>
      <c r="H15" s="121"/>
      <c r="I15" s="121"/>
      <c r="J15" s="121"/>
      <c r="K15" s="121"/>
      <c r="L15" s="121"/>
      <c r="M15" s="121"/>
      <c r="N15" s="121"/>
      <c r="O15" s="121"/>
      <c r="P15" s="121"/>
      <c r="Q15" s="121"/>
      <c r="R15" s="122">
        <f t="shared" si="0"/>
        <v>0</v>
      </c>
      <c r="S15" s="123">
        <f t="shared" si="1"/>
        <v>0</v>
      </c>
      <c r="T15" s="124" t="str">
        <f t="shared" si="2"/>
        <v xml:space="preserve"> </v>
      </c>
      <c r="U15" s="2"/>
      <c r="V15" s="2"/>
      <c r="W15" s="2"/>
      <c r="X15" s="2"/>
      <c r="Y15" s="2"/>
      <c r="Z15" s="2"/>
    </row>
    <row r="16" spans="1:26" ht="39.75" customHeight="1" x14ac:dyDescent="0.3">
      <c r="A16" s="443" t="str">
        <f>DESCRIPCION!A25</f>
        <v>f</v>
      </c>
      <c r="B16" s="344"/>
      <c r="C16" s="121"/>
      <c r="D16" s="121"/>
      <c r="E16" s="121"/>
      <c r="F16" s="121"/>
      <c r="G16" s="121"/>
      <c r="H16" s="121"/>
      <c r="I16" s="121"/>
      <c r="J16" s="121"/>
      <c r="K16" s="121"/>
      <c r="L16" s="121"/>
      <c r="M16" s="121"/>
      <c r="N16" s="121"/>
      <c r="O16" s="121"/>
      <c r="P16" s="121"/>
      <c r="Q16" s="121"/>
      <c r="R16" s="122">
        <f t="shared" si="0"/>
        <v>0</v>
      </c>
      <c r="S16" s="123">
        <f t="shared" si="1"/>
        <v>0</v>
      </c>
      <c r="T16" s="124" t="str">
        <f t="shared" si="2"/>
        <v xml:space="preserve"> </v>
      </c>
      <c r="U16" s="2"/>
      <c r="V16" s="2"/>
      <c r="W16" s="2"/>
      <c r="X16" s="2"/>
      <c r="Y16" s="2"/>
      <c r="Z16" s="2"/>
    </row>
    <row r="17" spans="1:26" ht="39.75" customHeight="1" x14ac:dyDescent="0.3">
      <c r="A17" s="443" t="str">
        <f>DESCRIPCION!A28</f>
        <v>g</v>
      </c>
      <c r="B17" s="344"/>
      <c r="C17" s="121"/>
      <c r="D17" s="121"/>
      <c r="E17" s="121"/>
      <c r="F17" s="121"/>
      <c r="G17" s="121"/>
      <c r="H17" s="121"/>
      <c r="I17" s="121"/>
      <c r="J17" s="121"/>
      <c r="K17" s="121"/>
      <c r="L17" s="121"/>
      <c r="M17" s="121"/>
      <c r="N17" s="121"/>
      <c r="O17" s="121"/>
      <c r="P17" s="121"/>
      <c r="Q17" s="121"/>
      <c r="R17" s="122">
        <f t="shared" si="0"/>
        <v>0</v>
      </c>
      <c r="S17" s="123">
        <f t="shared" si="1"/>
        <v>0</v>
      </c>
      <c r="T17" s="124" t="str">
        <f t="shared" si="2"/>
        <v xml:space="preserve"> </v>
      </c>
      <c r="U17" s="2"/>
      <c r="V17" s="2"/>
      <c r="W17" s="2"/>
      <c r="X17" s="2"/>
      <c r="Y17" s="2"/>
      <c r="Z17" s="2"/>
    </row>
    <row r="18" spans="1:26" ht="39.75" customHeight="1" x14ac:dyDescent="0.3">
      <c r="A18" s="443" t="str">
        <f>DESCRIPCION!A31</f>
        <v>h</v>
      </c>
      <c r="B18" s="344"/>
      <c r="C18" s="121"/>
      <c r="D18" s="121"/>
      <c r="E18" s="121"/>
      <c r="F18" s="121"/>
      <c r="G18" s="121"/>
      <c r="H18" s="121"/>
      <c r="I18" s="121"/>
      <c r="J18" s="121"/>
      <c r="K18" s="121"/>
      <c r="L18" s="121"/>
      <c r="M18" s="121"/>
      <c r="N18" s="121"/>
      <c r="O18" s="121"/>
      <c r="P18" s="121"/>
      <c r="Q18" s="121"/>
      <c r="R18" s="122">
        <f t="shared" si="0"/>
        <v>0</v>
      </c>
      <c r="S18" s="123">
        <f t="shared" si="1"/>
        <v>0</v>
      </c>
      <c r="T18" s="124" t="str">
        <f t="shared" si="2"/>
        <v xml:space="preserve"> </v>
      </c>
      <c r="U18" s="2"/>
      <c r="V18" s="2"/>
      <c r="W18" s="2"/>
      <c r="X18" s="2"/>
      <c r="Y18" s="2"/>
      <c r="Z18" s="2"/>
    </row>
    <row r="19" spans="1:26" ht="39.75" customHeight="1" x14ac:dyDescent="0.3">
      <c r="A19" s="443" t="str">
        <f>DESCRIPCION!A34</f>
        <v>i</v>
      </c>
      <c r="B19" s="344"/>
      <c r="C19" s="121"/>
      <c r="D19" s="121"/>
      <c r="E19" s="121"/>
      <c r="F19" s="121"/>
      <c r="G19" s="121"/>
      <c r="H19" s="121"/>
      <c r="I19" s="121"/>
      <c r="J19" s="121"/>
      <c r="K19" s="121"/>
      <c r="L19" s="121"/>
      <c r="M19" s="121"/>
      <c r="N19" s="121"/>
      <c r="O19" s="121"/>
      <c r="P19" s="121"/>
      <c r="Q19" s="121"/>
      <c r="R19" s="122">
        <f t="shared" si="0"/>
        <v>0</v>
      </c>
      <c r="S19" s="123">
        <f t="shared" si="1"/>
        <v>0</v>
      </c>
      <c r="T19" s="124" t="str">
        <f t="shared" si="2"/>
        <v xml:space="preserve"> </v>
      </c>
      <c r="U19" s="2"/>
      <c r="V19" s="2"/>
      <c r="W19" s="2"/>
      <c r="X19" s="2"/>
      <c r="Y19" s="2"/>
      <c r="Z19" s="2"/>
    </row>
    <row r="20" spans="1:26" ht="39.75" customHeight="1" x14ac:dyDescent="0.3">
      <c r="A20" s="444" t="str">
        <f>DESCRIPCION!A37</f>
        <v>j</v>
      </c>
      <c r="B20" s="353"/>
      <c r="C20" s="121"/>
      <c r="D20" s="121"/>
      <c r="E20" s="121"/>
      <c r="F20" s="121"/>
      <c r="G20" s="121"/>
      <c r="H20" s="121"/>
      <c r="I20" s="121"/>
      <c r="J20" s="121"/>
      <c r="K20" s="121"/>
      <c r="L20" s="121"/>
      <c r="M20" s="121"/>
      <c r="N20" s="121"/>
      <c r="O20" s="121"/>
      <c r="P20" s="121"/>
      <c r="Q20" s="121"/>
      <c r="R20" s="126">
        <f t="shared" si="0"/>
        <v>0</v>
      </c>
      <c r="S20" s="127">
        <f t="shared" si="1"/>
        <v>0</v>
      </c>
      <c r="T20" s="128" t="str">
        <f t="shared" si="2"/>
        <v xml:space="preserve"> </v>
      </c>
      <c r="U20" s="2"/>
      <c r="V20" s="2"/>
      <c r="W20" s="2"/>
      <c r="X20" s="2"/>
      <c r="Y20" s="2"/>
      <c r="Z20" s="2"/>
    </row>
    <row r="21" spans="1:26" ht="14.25" customHeight="1" x14ac:dyDescent="0.3">
      <c r="A21" s="2"/>
      <c r="B21" s="2"/>
      <c r="C21" s="2"/>
      <c r="D21" s="2"/>
      <c r="E21" s="2"/>
      <c r="F21" s="2"/>
      <c r="G21" s="2"/>
      <c r="H21" s="2"/>
      <c r="I21" s="2"/>
      <c r="J21" s="2"/>
      <c r="K21" s="2"/>
      <c r="L21" s="2"/>
      <c r="M21" s="2"/>
      <c r="N21" s="2"/>
      <c r="O21" s="2"/>
      <c r="P21" s="2"/>
      <c r="Q21" s="2"/>
      <c r="R21" s="2"/>
      <c r="S21" s="129"/>
      <c r="T21" s="2"/>
      <c r="U21" s="2"/>
      <c r="V21" s="2"/>
      <c r="W21" s="2"/>
      <c r="X21" s="2"/>
      <c r="Y21" s="2"/>
      <c r="Z21" s="2"/>
    </row>
    <row r="22" spans="1:26" ht="14.25" customHeight="1" x14ac:dyDescent="0.3">
      <c r="A22" s="2"/>
      <c r="B22" s="2"/>
      <c r="C22" s="2"/>
      <c r="D22" s="2"/>
      <c r="E22" s="2"/>
      <c r="F22" s="2"/>
      <c r="G22" s="2"/>
      <c r="H22" s="2"/>
      <c r="I22" s="2"/>
      <c r="J22" s="2"/>
      <c r="K22" s="2"/>
      <c r="L22" s="2"/>
      <c r="M22" s="2"/>
      <c r="N22" s="2"/>
      <c r="O22" s="2"/>
      <c r="P22" s="2"/>
      <c r="Q22" s="2"/>
      <c r="R22" s="2"/>
      <c r="S22" s="129"/>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129"/>
      <c r="T23" s="2"/>
      <c r="U23" s="2"/>
      <c r="V23" s="2"/>
      <c r="W23" s="2"/>
      <c r="X23" s="2"/>
      <c r="Y23" s="2"/>
      <c r="Z23" s="2"/>
    </row>
    <row r="24" spans="1:26" ht="14.25" customHeight="1" x14ac:dyDescent="0.3">
      <c r="A24" s="2"/>
      <c r="B24" s="2"/>
      <c r="C24" s="2"/>
      <c r="D24" s="2"/>
      <c r="E24" s="2"/>
      <c r="F24" s="2"/>
      <c r="G24" s="2"/>
      <c r="H24" s="2"/>
      <c r="I24" s="2"/>
      <c r="J24" s="2"/>
      <c r="K24" s="2"/>
      <c r="L24" s="2"/>
      <c r="M24" s="2"/>
      <c r="N24" s="2"/>
      <c r="O24" s="2"/>
      <c r="P24" s="2"/>
      <c r="Q24" s="2"/>
      <c r="R24" s="2"/>
      <c r="S24" s="129"/>
      <c r="T24" s="2"/>
      <c r="U24" s="2"/>
      <c r="V24" s="2"/>
      <c r="W24" s="2"/>
      <c r="X24" s="2"/>
      <c r="Y24" s="2"/>
      <c r="Z24" s="2"/>
    </row>
    <row r="25" spans="1:26" ht="14.25" customHeight="1" x14ac:dyDescent="0.3">
      <c r="A25" s="2"/>
      <c r="B25" s="2"/>
      <c r="C25" s="2"/>
      <c r="D25" s="2"/>
      <c r="E25" s="2"/>
      <c r="F25" s="2"/>
      <c r="G25" s="2"/>
      <c r="H25" s="2"/>
      <c r="I25" s="2"/>
      <c r="J25" s="2"/>
      <c r="K25" s="2"/>
      <c r="L25" s="2"/>
      <c r="M25" s="2"/>
      <c r="N25" s="2"/>
      <c r="O25" s="2"/>
      <c r="P25" s="2"/>
      <c r="Q25" s="2"/>
      <c r="R25" s="2"/>
      <c r="S25" s="129"/>
      <c r="T25" s="2"/>
      <c r="U25" s="2"/>
      <c r="V25" s="2"/>
      <c r="W25" s="2"/>
      <c r="X25" s="2"/>
      <c r="Y25" s="2"/>
      <c r="Z25" s="2"/>
    </row>
    <row r="26" spans="1:26" ht="14.25" customHeight="1" x14ac:dyDescent="0.3">
      <c r="A26" s="2"/>
      <c r="B26" s="2"/>
      <c r="C26" s="2"/>
      <c r="D26" s="2"/>
      <c r="E26" s="2"/>
      <c r="F26" s="2"/>
      <c r="G26" s="2"/>
      <c r="H26" s="2"/>
      <c r="I26" s="2"/>
      <c r="J26" s="2"/>
      <c r="K26" s="2"/>
      <c r="L26" s="2"/>
      <c r="M26" s="2"/>
      <c r="N26" s="2"/>
      <c r="O26" s="2"/>
      <c r="P26" s="2"/>
      <c r="Q26" s="2"/>
      <c r="R26" s="2"/>
      <c r="S26" s="129"/>
      <c r="T26" s="2"/>
      <c r="U26" s="2"/>
      <c r="V26" s="2"/>
      <c r="W26" s="2"/>
      <c r="X26" s="2"/>
      <c r="Y26" s="2"/>
      <c r="Z26" s="2"/>
    </row>
    <row r="27" spans="1:26" ht="14.25" customHeight="1" x14ac:dyDescent="0.3">
      <c r="A27" s="2"/>
      <c r="B27" s="2"/>
      <c r="C27" s="2"/>
      <c r="D27" s="2"/>
      <c r="E27" s="2"/>
      <c r="F27" s="2"/>
      <c r="G27" s="2"/>
      <c r="H27" s="2"/>
      <c r="I27" s="2"/>
      <c r="J27" s="2"/>
      <c r="K27" s="2"/>
      <c r="L27" s="2"/>
      <c r="M27" s="2"/>
      <c r="N27" s="2"/>
      <c r="O27" s="2"/>
      <c r="P27" s="2"/>
      <c r="Q27" s="2"/>
      <c r="R27" s="2"/>
      <c r="S27" s="129"/>
      <c r="T27" s="2"/>
      <c r="U27" s="2"/>
      <c r="V27" s="2"/>
      <c r="W27" s="2"/>
      <c r="X27" s="2"/>
      <c r="Y27" s="2"/>
      <c r="Z27" s="2"/>
    </row>
    <row r="28" spans="1:26" ht="14.25" customHeight="1" x14ac:dyDescent="0.3">
      <c r="A28" s="2"/>
      <c r="B28" s="2"/>
      <c r="C28" s="2"/>
      <c r="D28" s="2"/>
      <c r="E28" s="2"/>
      <c r="F28" s="2"/>
      <c r="G28" s="2"/>
      <c r="H28" s="2"/>
      <c r="I28" s="2"/>
      <c r="J28" s="2"/>
      <c r="K28" s="2"/>
      <c r="L28" s="2"/>
      <c r="M28" s="2"/>
      <c r="N28" s="2"/>
      <c r="O28" s="2"/>
      <c r="P28" s="2"/>
      <c r="Q28" s="2"/>
      <c r="R28" s="2"/>
      <c r="S28" s="129"/>
      <c r="T28" s="2"/>
      <c r="U28" s="2"/>
      <c r="V28" s="2"/>
      <c r="W28" s="2"/>
      <c r="X28" s="2"/>
      <c r="Y28" s="2"/>
      <c r="Z28" s="2"/>
    </row>
    <row r="29" spans="1:26" ht="14.25" customHeight="1" x14ac:dyDescent="0.3">
      <c r="A29" s="2"/>
      <c r="B29" s="2"/>
      <c r="C29" s="2"/>
      <c r="D29" s="2"/>
      <c r="E29" s="2"/>
      <c r="F29" s="2"/>
      <c r="G29" s="2"/>
      <c r="H29" s="2"/>
      <c r="I29" s="2"/>
      <c r="J29" s="2"/>
      <c r="K29" s="2"/>
      <c r="L29" s="2"/>
      <c r="M29" s="2"/>
      <c r="N29" s="2"/>
      <c r="O29" s="2"/>
      <c r="P29" s="2"/>
      <c r="Q29" s="2"/>
      <c r="R29" s="2"/>
      <c r="S29" s="129"/>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129"/>
      <c r="T30" s="2"/>
      <c r="U30" s="2"/>
      <c r="V30" s="2"/>
      <c r="W30" s="2"/>
      <c r="X30" s="2"/>
      <c r="Y30" s="2"/>
      <c r="Z30" s="2"/>
    </row>
    <row r="31" spans="1:26" ht="14.25" customHeight="1" x14ac:dyDescent="0.3">
      <c r="A31" s="2"/>
      <c r="B31" s="2"/>
      <c r="C31" s="2"/>
      <c r="D31" s="2"/>
      <c r="E31" s="2"/>
      <c r="F31" s="2"/>
      <c r="G31" s="2"/>
      <c r="H31" s="2"/>
      <c r="I31" s="2"/>
      <c r="J31" s="2"/>
      <c r="K31" s="2"/>
      <c r="L31" s="2"/>
      <c r="M31" s="2"/>
      <c r="N31" s="2"/>
      <c r="O31" s="2"/>
      <c r="P31" s="2"/>
      <c r="Q31" s="2"/>
      <c r="R31" s="2"/>
      <c r="S31" s="129"/>
      <c r="T31" s="2"/>
      <c r="U31" s="2"/>
      <c r="V31" s="2"/>
      <c r="W31" s="2"/>
      <c r="X31" s="2"/>
      <c r="Y31" s="2"/>
      <c r="Z31" s="2"/>
    </row>
    <row r="32" spans="1:26" ht="14.25" customHeight="1" x14ac:dyDescent="0.3">
      <c r="A32" s="2"/>
      <c r="B32" s="2"/>
      <c r="C32" s="2"/>
      <c r="D32" s="2"/>
      <c r="E32" s="2"/>
      <c r="F32" s="2"/>
      <c r="G32" s="2"/>
      <c r="H32" s="2"/>
      <c r="I32" s="2"/>
      <c r="J32" s="2"/>
      <c r="K32" s="2"/>
      <c r="L32" s="2"/>
      <c r="M32" s="2"/>
      <c r="N32" s="2"/>
      <c r="O32" s="2"/>
      <c r="P32" s="2"/>
      <c r="Q32" s="2"/>
      <c r="R32" s="2"/>
      <c r="S32" s="129"/>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129"/>
      <c r="T33" s="2"/>
      <c r="U33" s="2"/>
      <c r="V33" s="2"/>
      <c r="W33" s="2"/>
      <c r="X33" s="2"/>
      <c r="Y33" s="2"/>
      <c r="Z33" s="2"/>
    </row>
    <row r="34" spans="1:26" ht="14.25" customHeight="1" x14ac:dyDescent="0.3">
      <c r="A34" s="2"/>
      <c r="B34" s="2"/>
      <c r="C34" s="2"/>
      <c r="D34" s="2"/>
      <c r="E34" s="2"/>
      <c r="F34" s="2"/>
      <c r="G34" s="2"/>
      <c r="H34" s="2"/>
      <c r="I34" s="2"/>
      <c r="J34" s="2"/>
      <c r="K34" s="2"/>
      <c r="L34" s="2"/>
      <c r="M34" s="2"/>
      <c r="N34" s="2"/>
      <c r="O34" s="2"/>
      <c r="P34" s="2"/>
      <c r="Q34" s="2"/>
      <c r="R34" s="2"/>
      <c r="S34" s="129"/>
      <c r="T34" s="2"/>
      <c r="U34" s="2"/>
      <c r="V34" s="2"/>
      <c r="W34" s="2"/>
      <c r="X34" s="2"/>
      <c r="Y34" s="2"/>
      <c r="Z34" s="2"/>
    </row>
    <row r="35" spans="1:26" ht="14.25" customHeight="1" x14ac:dyDescent="0.3">
      <c r="A35" s="2"/>
      <c r="B35" s="2"/>
      <c r="C35" s="2"/>
      <c r="D35" s="2"/>
      <c r="E35" s="2"/>
      <c r="F35" s="2"/>
      <c r="G35" s="2"/>
      <c r="H35" s="2"/>
      <c r="I35" s="2"/>
      <c r="J35" s="2"/>
      <c r="K35" s="2"/>
      <c r="L35" s="2"/>
      <c r="M35" s="2"/>
      <c r="N35" s="2"/>
      <c r="O35" s="2"/>
      <c r="P35" s="2"/>
      <c r="Q35" s="2"/>
      <c r="R35" s="2"/>
      <c r="S35" s="129"/>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129"/>
      <c r="T36" s="2"/>
      <c r="U36" s="2"/>
      <c r="V36" s="2"/>
      <c r="W36" s="2"/>
      <c r="X36" s="2"/>
      <c r="Y36" s="2"/>
      <c r="Z36" s="2"/>
    </row>
    <row r="37" spans="1:26" ht="14.25" customHeight="1" x14ac:dyDescent="0.3">
      <c r="A37" s="2"/>
      <c r="B37" s="2"/>
      <c r="C37" s="2"/>
      <c r="D37" s="2"/>
      <c r="E37" s="2"/>
      <c r="F37" s="2"/>
      <c r="G37" s="2"/>
      <c r="H37" s="2"/>
      <c r="I37" s="2"/>
      <c r="J37" s="2"/>
      <c r="K37" s="2"/>
      <c r="L37" s="2"/>
      <c r="M37" s="2"/>
      <c r="N37" s="2"/>
      <c r="O37" s="2"/>
      <c r="P37" s="2"/>
      <c r="Q37" s="2"/>
      <c r="R37" s="2"/>
      <c r="S37" s="129"/>
      <c r="T37" s="2"/>
      <c r="U37" s="2"/>
      <c r="V37" s="2"/>
      <c r="W37" s="2"/>
      <c r="X37" s="2"/>
      <c r="Y37" s="2"/>
      <c r="Z37" s="2"/>
    </row>
    <row r="38" spans="1:26" ht="14.25" customHeight="1" x14ac:dyDescent="0.3">
      <c r="A38" s="2"/>
      <c r="B38" s="2"/>
      <c r="C38" s="2"/>
      <c r="D38" s="2"/>
      <c r="E38" s="2"/>
      <c r="F38" s="2"/>
      <c r="G38" s="2"/>
      <c r="H38" s="2"/>
      <c r="I38" s="2"/>
      <c r="J38" s="2"/>
      <c r="K38" s="2"/>
      <c r="L38" s="2"/>
      <c r="M38" s="2"/>
      <c r="N38" s="2"/>
      <c r="O38" s="2"/>
      <c r="P38" s="2"/>
      <c r="Q38" s="2"/>
      <c r="R38" s="2"/>
      <c r="S38" s="129"/>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129"/>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129"/>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129"/>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129"/>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129"/>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129"/>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129"/>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129"/>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129"/>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129"/>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129"/>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129"/>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129"/>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129"/>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129"/>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129"/>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129"/>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129"/>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129"/>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129"/>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129"/>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129"/>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129"/>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129"/>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129"/>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129"/>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129"/>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129"/>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129"/>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129"/>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129"/>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129"/>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129"/>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129"/>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129"/>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129"/>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129"/>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129"/>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129"/>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129"/>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129"/>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129"/>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129"/>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129"/>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129"/>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129"/>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129"/>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129"/>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129"/>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129"/>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129"/>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129"/>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129"/>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129"/>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129"/>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129"/>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129"/>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129"/>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129"/>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129"/>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129"/>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129"/>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129"/>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129"/>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129"/>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129"/>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129"/>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129"/>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129"/>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129"/>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129"/>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129"/>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129"/>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129"/>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129"/>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129"/>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129"/>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129"/>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129"/>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129"/>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129"/>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129"/>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129"/>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129"/>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129"/>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129"/>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129"/>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129"/>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129"/>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129"/>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129"/>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129"/>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129"/>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129"/>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129"/>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129"/>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129"/>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129"/>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129"/>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129"/>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129"/>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129"/>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129"/>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129"/>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129"/>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129"/>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129"/>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129"/>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129"/>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129"/>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129"/>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129"/>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129"/>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129"/>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129"/>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129"/>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129"/>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129"/>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129"/>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129"/>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129"/>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129"/>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129"/>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129"/>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129"/>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129"/>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129"/>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129"/>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129"/>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129"/>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129"/>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129"/>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129"/>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129"/>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129"/>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129"/>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129"/>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129"/>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129"/>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129"/>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129"/>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129"/>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129"/>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129"/>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129"/>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129"/>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129"/>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129"/>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129"/>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129"/>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129"/>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129"/>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129"/>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129"/>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129"/>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129"/>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129"/>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129"/>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129"/>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129"/>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129"/>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129"/>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129"/>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129"/>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129"/>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129"/>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129"/>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129"/>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129"/>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129"/>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129"/>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129"/>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129"/>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129"/>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129"/>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129"/>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129"/>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129"/>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129"/>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129"/>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129"/>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129"/>
      <c r="T220" s="2"/>
      <c r="U220" s="2"/>
      <c r="V220" s="2"/>
      <c r="W220" s="2"/>
      <c r="X220" s="2"/>
      <c r="Y220" s="2"/>
      <c r="Z220" s="2"/>
    </row>
    <row r="221" spans="1:26" ht="15.75" customHeight="1" x14ac:dyDescent="0.3"/>
    <row r="222" spans="1:26" ht="15.75" customHeight="1" x14ac:dyDescent="0.3"/>
    <row r="223" spans="1:26" ht="15.75" customHeight="1" x14ac:dyDescent="0.3"/>
    <row r="224" spans="1:26"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4">
    <mergeCell ref="A18:B18"/>
    <mergeCell ref="A19:B19"/>
    <mergeCell ref="A20:B20"/>
    <mergeCell ref="A11:B11"/>
    <mergeCell ref="A12:B12"/>
    <mergeCell ref="A13:B13"/>
    <mergeCell ref="A14:B14"/>
    <mergeCell ref="A15:B15"/>
    <mergeCell ref="A16:B16"/>
    <mergeCell ref="A17:B17"/>
    <mergeCell ref="A5:T5"/>
    <mergeCell ref="A6:T6"/>
    <mergeCell ref="A7:T7"/>
    <mergeCell ref="A8:T8"/>
    <mergeCell ref="A9:B10"/>
    <mergeCell ref="C9:T9"/>
    <mergeCell ref="A1:A4"/>
    <mergeCell ref="B1:P2"/>
    <mergeCell ref="Q1:S1"/>
    <mergeCell ref="T1:T4"/>
    <mergeCell ref="Q2:S2"/>
    <mergeCell ref="Q3:S3"/>
    <mergeCell ref="Q4:S4"/>
    <mergeCell ref="B3:P4"/>
  </mergeCells>
  <dataValidations count="1">
    <dataValidation type="decimal" allowBlank="1" showInputMessage="1" showErrorMessage="1" prompt="DATO INVÁLIDO_x000a_Tenga en cuenta que la escala de calificación es de 1 a 5" sqref="C11:Q20"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53734"/>
  </sheetPr>
  <dimension ref="A1:Z1000"/>
  <sheetViews>
    <sheetView topLeftCell="A14" workbookViewId="0">
      <selection sqref="A1:A4"/>
    </sheetView>
  </sheetViews>
  <sheetFormatPr baseColWidth="10" defaultColWidth="14.44140625" defaultRowHeight="15" customHeight="1" x14ac:dyDescent="0.3"/>
  <cols>
    <col min="1" max="1" width="34" customWidth="1"/>
    <col min="2" max="2" width="91" customWidth="1"/>
    <col min="3" max="3" width="16.5546875" customWidth="1"/>
    <col min="4" max="4" width="10.33203125" customWidth="1"/>
    <col min="5" max="5" width="8.33203125" customWidth="1"/>
    <col min="6" max="6" width="15" customWidth="1"/>
    <col min="7" max="26" width="11.44140625" customWidth="1"/>
  </cols>
  <sheetData>
    <row r="1" spans="1:26" ht="22.5" customHeight="1" x14ac:dyDescent="0.3">
      <c r="A1" s="376" t="e" vm="1">
        <v>#VALUE!</v>
      </c>
      <c r="B1" s="377" t="str">
        <f>CONTEXTO!B1</f>
        <v xml:space="preserve">PROCESO:  SISTEMA INTEGRADO DE GESTIÓN </v>
      </c>
      <c r="C1" s="453" t="s">
        <v>332</v>
      </c>
      <c r="D1" s="293"/>
      <c r="E1" s="366"/>
      <c r="F1" s="378"/>
      <c r="G1" s="2"/>
      <c r="H1" s="2"/>
      <c r="I1" s="2"/>
      <c r="J1" s="2"/>
      <c r="K1" s="2"/>
      <c r="L1" s="2"/>
      <c r="M1" s="2"/>
      <c r="N1" s="2"/>
      <c r="O1" s="2"/>
      <c r="P1" s="2"/>
      <c r="Q1" s="2"/>
      <c r="R1" s="2"/>
      <c r="S1" s="2"/>
      <c r="T1" s="2"/>
      <c r="U1" s="2"/>
      <c r="V1" s="2"/>
      <c r="W1" s="2"/>
      <c r="X1" s="2"/>
      <c r="Y1" s="2"/>
      <c r="Z1" s="2"/>
    </row>
    <row r="2" spans="1:26" ht="15.75" customHeight="1" x14ac:dyDescent="0.3">
      <c r="A2" s="278"/>
      <c r="B2" s="363"/>
      <c r="C2" s="410" t="s">
        <v>2</v>
      </c>
      <c r="D2" s="331"/>
      <c r="E2" s="351"/>
      <c r="F2" s="290"/>
      <c r="G2" s="2"/>
      <c r="H2" s="2"/>
      <c r="I2" s="2"/>
      <c r="J2" s="2"/>
      <c r="K2" s="2"/>
      <c r="L2" s="2"/>
      <c r="M2" s="2"/>
      <c r="N2" s="2"/>
      <c r="O2" s="2"/>
      <c r="P2" s="2"/>
      <c r="Q2" s="2"/>
      <c r="R2" s="2"/>
      <c r="S2" s="2"/>
      <c r="T2" s="2"/>
      <c r="U2" s="2"/>
      <c r="V2" s="2"/>
      <c r="W2" s="2"/>
      <c r="X2" s="2"/>
      <c r="Y2" s="2"/>
      <c r="Z2" s="2"/>
    </row>
    <row r="3" spans="1:26" ht="15" customHeight="1" x14ac:dyDescent="0.3">
      <c r="A3" s="278"/>
      <c r="B3" s="454" t="s">
        <v>333</v>
      </c>
      <c r="C3" s="410" t="s">
        <v>3</v>
      </c>
      <c r="D3" s="331"/>
      <c r="E3" s="351"/>
      <c r="F3" s="290"/>
      <c r="G3" s="2"/>
      <c r="H3" s="2"/>
      <c r="I3" s="2"/>
      <c r="J3" s="2"/>
      <c r="K3" s="2"/>
      <c r="L3" s="2"/>
      <c r="M3" s="2"/>
      <c r="N3" s="2"/>
      <c r="O3" s="2"/>
      <c r="P3" s="2"/>
      <c r="Q3" s="2"/>
      <c r="R3" s="2"/>
      <c r="S3" s="2"/>
      <c r="T3" s="2"/>
      <c r="U3" s="2"/>
      <c r="V3" s="2"/>
      <c r="W3" s="2"/>
      <c r="X3" s="2"/>
      <c r="Y3" s="2"/>
      <c r="Z3" s="2"/>
    </row>
    <row r="4" spans="1:26" ht="15.75" customHeight="1" x14ac:dyDescent="0.3">
      <c r="A4" s="337"/>
      <c r="B4" s="363"/>
      <c r="C4" s="410" t="s">
        <v>334</v>
      </c>
      <c r="D4" s="331"/>
      <c r="E4" s="351"/>
      <c r="F4" s="341"/>
      <c r="G4" s="2"/>
      <c r="H4" s="2"/>
      <c r="I4" s="2"/>
      <c r="J4" s="2"/>
      <c r="K4" s="2"/>
      <c r="L4" s="2"/>
      <c r="M4" s="2"/>
      <c r="N4" s="2"/>
      <c r="O4" s="2"/>
      <c r="P4" s="2"/>
      <c r="Q4" s="2"/>
      <c r="R4" s="2"/>
      <c r="S4" s="2"/>
      <c r="T4" s="2"/>
      <c r="U4" s="2"/>
      <c r="V4" s="2"/>
      <c r="W4" s="2"/>
      <c r="X4" s="2"/>
      <c r="Y4" s="2"/>
      <c r="Z4" s="2"/>
    </row>
    <row r="5" spans="1:26" ht="15.75" customHeight="1" x14ac:dyDescent="0.3">
      <c r="A5" s="455"/>
      <c r="B5" s="331"/>
      <c r="C5" s="331"/>
      <c r="D5" s="331"/>
      <c r="E5" s="331"/>
      <c r="F5" s="332"/>
      <c r="G5" s="2"/>
      <c r="H5" s="2"/>
      <c r="I5" s="2"/>
      <c r="J5" s="2"/>
      <c r="K5" s="2"/>
      <c r="L5" s="2"/>
      <c r="M5" s="2"/>
      <c r="N5" s="2"/>
      <c r="O5" s="2"/>
      <c r="P5" s="2"/>
      <c r="Q5" s="2"/>
      <c r="R5" s="2"/>
      <c r="S5" s="2"/>
      <c r="T5" s="2"/>
      <c r="U5" s="2"/>
      <c r="V5" s="2"/>
      <c r="W5" s="2"/>
      <c r="X5" s="2"/>
      <c r="Y5" s="2"/>
      <c r="Z5" s="2"/>
    </row>
    <row r="6" spans="1:26" ht="14.25" customHeight="1" x14ac:dyDescent="0.3">
      <c r="A6" s="393" t="str">
        <f>+CONTEXTO!A8</f>
        <v>PROCESO: GESTIÓN HUMANA</v>
      </c>
      <c r="B6" s="325"/>
      <c r="C6" s="325"/>
      <c r="D6" s="325"/>
      <c r="E6" s="325"/>
      <c r="F6" s="326"/>
      <c r="G6" s="2"/>
      <c r="H6" s="2"/>
      <c r="I6" s="2"/>
      <c r="J6" s="2"/>
      <c r="K6" s="2"/>
      <c r="L6" s="2"/>
      <c r="M6" s="2"/>
      <c r="N6" s="2"/>
      <c r="O6" s="2"/>
      <c r="P6" s="2"/>
      <c r="Q6" s="2"/>
      <c r="R6" s="2"/>
      <c r="S6" s="2"/>
      <c r="T6" s="2"/>
      <c r="U6" s="2"/>
      <c r="V6" s="2"/>
      <c r="W6" s="2"/>
      <c r="X6" s="2"/>
      <c r="Y6" s="2"/>
      <c r="Z6" s="2"/>
    </row>
    <row r="7" spans="1:26" ht="12.75" customHeight="1" x14ac:dyDescent="0.3">
      <c r="A7" s="347"/>
      <c r="B7" s="339"/>
      <c r="C7" s="339"/>
      <c r="D7" s="339"/>
      <c r="E7" s="339"/>
      <c r="F7" s="348"/>
      <c r="G7" s="2"/>
      <c r="H7" s="2"/>
      <c r="I7" s="2"/>
      <c r="J7" s="2"/>
      <c r="K7" s="2"/>
      <c r="L7" s="2"/>
      <c r="M7" s="2"/>
      <c r="N7" s="2"/>
      <c r="O7" s="2"/>
      <c r="P7" s="2"/>
      <c r="Q7" s="2"/>
      <c r="R7" s="2"/>
      <c r="S7" s="2"/>
      <c r="T7" s="2"/>
      <c r="U7" s="2"/>
      <c r="V7" s="2"/>
      <c r="W7" s="2"/>
      <c r="X7" s="2"/>
      <c r="Y7" s="2"/>
      <c r="Z7" s="2"/>
    </row>
    <row r="8" spans="1:26" ht="60.75" customHeight="1" x14ac:dyDescent="0.3">
      <c r="A8" s="383"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8" s="325"/>
      <c r="C8" s="325"/>
      <c r="D8" s="325"/>
      <c r="E8" s="325"/>
      <c r="F8" s="326"/>
      <c r="G8" s="2"/>
      <c r="H8" s="2"/>
      <c r="I8" s="2"/>
      <c r="J8" s="2"/>
      <c r="K8" s="2"/>
      <c r="L8" s="2"/>
      <c r="M8" s="2"/>
      <c r="N8" s="2"/>
      <c r="O8" s="2"/>
      <c r="P8" s="2"/>
      <c r="Q8" s="2"/>
      <c r="R8" s="2"/>
      <c r="S8" s="2"/>
      <c r="T8" s="2"/>
      <c r="U8" s="2"/>
      <c r="V8" s="2"/>
      <c r="W8" s="2"/>
      <c r="X8" s="2"/>
      <c r="Y8" s="2"/>
      <c r="Z8" s="2"/>
    </row>
    <row r="9" spans="1:26" ht="3.75" customHeight="1" x14ac:dyDescent="0.3">
      <c r="A9" s="306"/>
      <c r="B9" s="287"/>
      <c r="C9" s="287"/>
      <c r="D9" s="287"/>
      <c r="E9" s="287"/>
      <c r="F9" s="307"/>
      <c r="G9" s="2"/>
      <c r="H9" s="2"/>
      <c r="I9" s="2"/>
      <c r="J9" s="2"/>
      <c r="K9" s="2"/>
      <c r="L9" s="2"/>
      <c r="M9" s="2"/>
      <c r="N9" s="2"/>
      <c r="O9" s="2"/>
      <c r="P9" s="2"/>
      <c r="Q9" s="2"/>
      <c r="R9" s="2"/>
      <c r="S9" s="2"/>
      <c r="T9" s="2"/>
      <c r="U9" s="2"/>
      <c r="V9" s="2"/>
      <c r="W9" s="2"/>
      <c r="X9" s="2"/>
      <c r="Y9" s="2"/>
      <c r="Z9" s="2"/>
    </row>
    <row r="10" spans="1:26" ht="13.5" customHeight="1" x14ac:dyDescent="0.3">
      <c r="A10" s="384"/>
      <c r="B10" s="385"/>
      <c r="C10" s="385"/>
      <c r="D10" s="385"/>
      <c r="E10" s="385"/>
      <c r="F10" s="386"/>
      <c r="G10" s="2"/>
      <c r="H10" s="2"/>
      <c r="I10" s="2"/>
      <c r="J10" s="2"/>
      <c r="K10" s="2"/>
      <c r="L10" s="2"/>
      <c r="M10" s="2"/>
      <c r="N10" s="2"/>
      <c r="O10" s="2"/>
      <c r="P10" s="2"/>
      <c r="Q10" s="2"/>
      <c r="R10" s="2"/>
      <c r="S10" s="2"/>
      <c r="T10" s="2"/>
      <c r="U10" s="2"/>
      <c r="V10" s="2"/>
      <c r="W10" s="2"/>
      <c r="X10" s="2"/>
      <c r="Y10" s="2"/>
      <c r="Z10" s="2"/>
    </row>
    <row r="11" spans="1:26" ht="34.5" customHeight="1" x14ac:dyDescent="0.3">
      <c r="A11" s="451" t="s">
        <v>335</v>
      </c>
      <c r="B11" s="374" t="s">
        <v>336</v>
      </c>
      <c r="C11" s="282"/>
      <c r="D11" s="448" t="s">
        <v>337</v>
      </c>
      <c r="E11" s="366"/>
      <c r="F11" s="449" t="s">
        <v>338</v>
      </c>
      <c r="G11" s="2"/>
      <c r="H11" s="2"/>
      <c r="I11" s="2"/>
      <c r="J11" s="2"/>
      <c r="K11" s="2"/>
      <c r="L11" s="2"/>
      <c r="M11" s="2"/>
      <c r="N11" s="2"/>
      <c r="O11" s="2"/>
      <c r="P11" s="2"/>
      <c r="Q11" s="2"/>
      <c r="R11" s="2"/>
      <c r="S11" s="2"/>
      <c r="T11" s="2"/>
      <c r="U11" s="2"/>
      <c r="V11" s="2"/>
      <c r="W11" s="2"/>
      <c r="X11" s="2"/>
      <c r="Y11" s="2"/>
      <c r="Z11" s="2"/>
    </row>
    <row r="12" spans="1:26" ht="21" customHeight="1" x14ac:dyDescent="0.3">
      <c r="A12" s="337"/>
      <c r="B12" s="338"/>
      <c r="C12" s="340"/>
      <c r="D12" s="85" t="s">
        <v>166</v>
      </c>
      <c r="E12" s="85" t="s">
        <v>167</v>
      </c>
      <c r="F12" s="341"/>
      <c r="G12" s="2"/>
      <c r="H12" s="2"/>
      <c r="I12" s="2"/>
      <c r="J12" s="2"/>
      <c r="K12" s="2"/>
      <c r="L12" s="2"/>
      <c r="M12" s="2"/>
      <c r="N12" s="2"/>
      <c r="O12" s="2"/>
      <c r="P12" s="2"/>
      <c r="Q12" s="2"/>
      <c r="R12" s="2"/>
      <c r="S12" s="2"/>
      <c r="T12" s="2"/>
      <c r="U12" s="2"/>
      <c r="V12" s="2"/>
      <c r="W12" s="2"/>
      <c r="X12" s="2"/>
      <c r="Y12" s="2"/>
      <c r="Z12" s="2"/>
    </row>
    <row r="13" spans="1:26" ht="26.25" customHeight="1" x14ac:dyDescent="0.3">
      <c r="A13" s="375"/>
      <c r="B13" s="387" t="s">
        <v>339</v>
      </c>
      <c r="C13" s="351"/>
      <c r="D13" s="87"/>
      <c r="E13" s="87" t="s">
        <v>340</v>
      </c>
      <c r="F13" s="452" t="str">
        <f>IF(D28="X","CATASTROFICO",IF(AND(D32&gt;0,D32&lt;=5),"MODERADO",IF(AND(D32&gt;=6,D32&lt;=11),"MAYOR",IF(AND(D32&gt;=12,D32&lt;=19),"CATASTROFICO",IF(AND(D32=0),"MENOR")))))</f>
        <v>MAYOR</v>
      </c>
      <c r="G13" s="2"/>
      <c r="H13" s="2"/>
      <c r="I13" s="2"/>
      <c r="J13" s="2"/>
      <c r="K13" s="2"/>
      <c r="L13" s="2"/>
      <c r="M13" s="2"/>
      <c r="N13" s="2"/>
      <c r="O13" s="2"/>
      <c r="P13" s="2"/>
      <c r="Q13" s="2"/>
      <c r="R13" s="2"/>
      <c r="S13" s="2"/>
      <c r="T13" s="2"/>
      <c r="U13" s="2"/>
      <c r="V13" s="2"/>
      <c r="W13" s="2"/>
      <c r="X13" s="2"/>
      <c r="Y13" s="2"/>
      <c r="Z13" s="2"/>
    </row>
    <row r="14" spans="1:26" ht="26.25" customHeight="1" x14ac:dyDescent="0.3">
      <c r="A14" s="278"/>
      <c r="B14" s="387" t="s">
        <v>341</v>
      </c>
      <c r="C14" s="351"/>
      <c r="D14" s="87"/>
      <c r="E14" s="87" t="s">
        <v>340</v>
      </c>
      <c r="F14" s="290"/>
      <c r="G14" s="2"/>
      <c r="H14" s="2"/>
      <c r="I14" s="2"/>
      <c r="J14" s="2"/>
      <c r="K14" s="2"/>
      <c r="L14" s="2"/>
      <c r="M14" s="2"/>
      <c r="N14" s="2"/>
      <c r="O14" s="2"/>
      <c r="P14" s="2"/>
      <c r="Q14" s="2"/>
      <c r="R14" s="2"/>
      <c r="S14" s="2"/>
      <c r="T14" s="2"/>
      <c r="U14" s="2"/>
      <c r="V14" s="2"/>
      <c r="W14" s="2"/>
      <c r="X14" s="2"/>
      <c r="Y14" s="2"/>
      <c r="Z14" s="2"/>
    </row>
    <row r="15" spans="1:26" ht="26.25" customHeight="1" x14ac:dyDescent="0.3">
      <c r="A15" s="278"/>
      <c r="B15" s="387" t="s">
        <v>342</v>
      </c>
      <c r="C15" s="351"/>
      <c r="D15" s="87" t="s">
        <v>340</v>
      </c>
      <c r="E15" s="87"/>
      <c r="F15" s="290"/>
      <c r="G15" s="2"/>
      <c r="H15" s="2"/>
      <c r="I15" s="2"/>
      <c r="J15" s="2"/>
      <c r="K15" s="2"/>
      <c r="L15" s="2"/>
      <c r="M15" s="2"/>
      <c r="N15" s="2"/>
      <c r="O15" s="2"/>
      <c r="P15" s="2"/>
      <c r="Q15" s="2"/>
      <c r="R15" s="2"/>
      <c r="S15" s="2"/>
      <c r="T15" s="2"/>
      <c r="U15" s="2"/>
      <c r="V15" s="2"/>
      <c r="W15" s="2"/>
      <c r="X15" s="2"/>
      <c r="Y15" s="2"/>
      <c r="Z15" s="2"/>
    </row>
    <row r="16" spans="1:26" ht="26.25" customHeight="1" x14ac:dyDescent="0.3">
      <c r="A16" s="278"/>
      <c r="B16" s="387" t="s">
        <v>343</v>
      </c>
      <c r="C16" s="351"/>
      <c r="D16" s="87" t="s">
        <v>340</v>
      </c>
      <c r="E16" s="87"/>
      <c r="F16" s="290"/>
      <c r="G16" s="2"/>
      <c r="H16" s="2"/>
      <c r="I16" s="2"/>
      <c r="J16" s="2"/>
      <c r="K16" s="2"/>
      <c r="L16" s="2"/>
      <c r="M16" s="2"/>
      <c r="N16" s="2"/>
      <c r="O16" s="2"/>
      <c r="P16" s="2"/>
      <c r="Q16" s="2"/>
      <c r="R16" s="2"/>
      <c r="S16" s="2"/>
      <c r="T16" s="2"/>
      <c r="U16" s="2"/>
      <c r="V16" s="2"/>
      <c r="W16" s="2"/>
      <c r="X16" s="2"/>
      <c r="Y16" s="2"/>
      <c r="Z16" s="2"/>
    </row>
    <row r="17" spans="1:26" ht="26.25" customHeight="1" x14ac:dyDescent="0.3">
      <c r="A17" s="278"/>
      <c r="B17" s="387" t="s">
        <v>344</v>
      </c>
      <c r="C17" s="351"/>
      <c r="D17" s="87" t="s">
        <v>340</v>
      </c>
      <c r="E17" s="87"/>
      <c r="F17" s="290"/>
      <c r="G17" s="2"/>
      <c r="H17" s="2"/>
      <c r="I17" s="2"/>
      <c r="J17" s="2"/>
      <c r="K17" s="2"/>
      <c r="L17" s="2"/>
      <c r="M17" s="2"/>
      <c r="N17" s="2"/>
      <c r="O17" s="2"/>
      <c r="P17" s="2"/>
      <c r="Q17" s="2"/>
      <c r="R17" s="2"/>
      <c r="S17" s="2"/>
      <c r="T17" s="2"/>
      <c r="U17" s="2"/>
      <c r="V17" s="2"/>
      <c r="W17" s="2"/>
      <c r="X17" s="2"/>
      <c r="Y17" s="2"/>
      <c r="Z17" s="2"/>
    </row>
    <row r="18" spans="1:26" ht="26.25" customHeight="1" x14ac:dyDescent="0.3">
      <c r="A18" s="278"/>
      <c r="B18" s="387" t="s">
        <v>345</v>
      </c>
      <c r="C18" s="351"/>
      <c r="D18" s="87"/>
      <c r="E18" s="87" t="s">
        <v>340</v>
      </c>
      <c r="F18" s="290"/>
      <c r="G18" s="2"/>
      <c r="H18" s="2"/>
      <c r="I18" s="2"/>
      <c r="J18" s="2"/>
      <c r="K18" s="2"/>
      <c r="L18" s="2"/>
      <c r="M18" s="2"/>
      <c r="N18" s="2"/>
      <c r="O18" s="2"/>
      <c r="P18" s="2"/>
      <c r="Q18" s="2"/>
      <c r="R18" s="2"/>
      <c r="S18" s="2"/>
      <c r="T18" s="2"/>
      <c r="U18" s="2"/>
      <c r="V18" s="2"/>
      <c r="W18" s="2"/>
      <c r="X18" s="2"/>
      <c r="Y18" s="2"/>
      <c r="Z18" s="2"/>
    </row>
    <row r="19" spans="1:26" ht="26.25" customHeight="1" x14ac:dyDescent="0.3">
      <c r="A19" s="278"/>
      <c r="B19" s="387" t="s">
        <v>346</v>
      </c>
      <c r="C19" s="351"/>
      <c r="D19" s="87"/>
      <c r="E19" s="87" t="s">
        <v>340</v>
      </c>
      <c r="F19" s="290"/>
      <c r="G19" s="2"/>
      <c r="H19" s="2"/>
      <c r="I19" s="2"/>
      <c r="J19" s="2"/>
      <c r="K19" s="2"/>
      <c r="L19" s="2"/>
      <c r="M19" s="2"/>
      <c r="N19" s="2"/>
      <c r="O19" s="2"/>
      <c r="P19" s="2"/>
      <c r="Q19" s="2"/>
      <c r="R19" s="2"/>
      <c r="S19" s="2"/>
      <c r="T19" s="2"/>
      <c r="U19" s="2"/>
      <c r="V19" s="2"/>
      <c r="W19" s="2"/>
      <c r="X19" s="2"/>
      <c r="Y19" s="2"/>
      <c r="Z19" s="2"/>
    </row>
    <row r="20" spans="1:26" ht="33" customHeight="1" x14ac:dyDescent="0.3">
      <c r="A20" s="278"/>
      <c r="B20" s="387" t="s">
        <v>347</v>
      </c>
      <c r="C20" s="351"/>
      <c r="D20" s="87"/>
      <c r="E20" s="87" t="s">
        <v>340</v>
      </c>
      <c r="F20" s="290"/>
      <c r="G20" s="2"/>
      <c r="H20" s="2"/>
      <c r="I20" s="2"/>
      <c r="J20" s="2"/>
      <c r="K20" s="2"/>
      <c r="L20" s="2"/>
      <c r="M20" s="2"/>
      <c r="N20" s="2"/>
      <c r="O20" s="2"/>
      <c r="P20" s="2"/>
      <c r="Q20" s="2"/>
      <c r="R20" s="2"/>
      <c r="S20" s="2"/>
      <c r="T20" s="2"/>
      <c r="U20" s="2"/>
      <c r="V20" s="2"/>
      <c r="W20" s="2"/>
      <c r="X20" s="2"/>
      <c r="Y20" s="2"/>
      <c r="Z20" s="2"/>
    </row>
    <row r="21" spans="1:26" ht="26.25" customHeight="1" x14ac:dyDescent="0.3">
      <c r="A21" s="278"/>
      <c r="B21" s="387" t="s">
        <v>348</v>
      </c>
      <c r="C21" s="351"/>
      <c r="D21" s="87"/>
      <c r="E21" s="87" t="s">
        <v>340</v>
      </c>
      <c r="F21" s="290"/>
      <c r="G21" s="2"/>
      <c r="H21" s="2"/>
      <c r="I21" s="2"/>
      <c r="J21" s="2"/>
      <c r="K21" s="2"/>
      <c r="L21" s="2"/>
      <c r="M21" s="2"/>
      <c r="N21" s="2"/>
      <c r="O21" s="2"/>
      <c r="P21" s="2"/>
      <c r="Q21" s="2"/>
      <c r="R21" s="2"/>
      <c r="S21" s="2"/>
      <c r="T21" s="2"/>
      <c r="U21" s="2"/>
      <c r="V21" s="2"/>
      <c r="W21" s="2"/>
      <c r="X21" s="2"/>
      <c r="Y21" s="2"/>
      <c r="Z21" s="2"/>
    </row>
    <row r="22" spans="1:26" ht="26.25" customHeight="1" x14ac:dyDescent="0.3">
      <c r="A22" s="278"/>
      <c r="B22" s="387" t="s">
        <v>349</v>
      </c>
      <c r="C22" s="351"/>
      <c r="D22" s="87" t="s">
        <v>340</v>
      </c>
      <c r="E22" s="87"/>
      <c r="F22" s="290"/>
      <c r="G22" s="2"/>
      <c r="H22" s="2"/>
      <c r="I22" s="2"/>
      <c r="J22" s="2"/>
      <c r="K22" s="2"/>
      <c r="L22" s="2"/>
      <c r="M22" s="2"/>
      <c r="N22" s="2"/>
      <c r="O22" s="2"/>
      <c r="P22" s="2"/>
      <c r="Q22" s="2"/>
      <c r="R22" s="2"/>
      <c r="S22" s="2"/>
      <c r="T22" s="2"/>
      <c r="U22" s="2"/>
      <c r="V22" s="2"/>
      <c r="W22" s="2"/>
      <c r="X22" s="2"/>
      <c r="Y22" s="2"/>
      <c r="Z22" s="2"/>
    </row>
    <row r="23" spans="1:26" ht="26.25" customHeight="1" x14ac:dyDescent="0.3">
      <c r="A23" s="278"/>
      <c r="B23" s="387" t="s">
        <v>350</v>
      </c>
      <c r="C23" s="351"/>
      <c r="D23" s="87" t="s">
        <v>340</v>
      </c>
      <c r="E23" s="87"/>
      <c r="F23" s="290"/>
      <c r="G23" s="2"/>
      <c r="H23" s="2"/>
      <c r="I23" s="2"/>
      <c r="J23" s="2"/>
      <c r="K23" s="2"/>
      <c r="L23" s="2"/>
      <c r="M23" s="2"/>
      <c r="N23" s="2"/>
      <c r="O23" s="2"/>
      <c r="P23" s="2"/>
      <c r="Q23" s="2"/>
      <c r="R23" s="2"/>
      <c r="S23" s="2"/>
      <c r="T23" s="2"/>
      <c r="U23" s="2"/>
      <c r="V23" s="2"/>
      <c r="W23" s="2"/>
      <c r="X23" s="2"/>
      <c r="Y23" s="2"/>
      <c r="Z23" s="2"/>
    </row>
    <row r="24" spans="1:26" ht="26.25" customHeight="1" x14ac:dyDescent="0.3">
      <c r="A24" s="278"/>
      <c r="B24" s="387" t="s">
        <v>351</v>
      </c>
      <c r="C24" s="351"/>
      <c r="D24" s="87" t="s">
        <v>340</v>
      </c>
      <c r="E24" s="87"/>
      <c r="F24" s="290"/>
      <c r="G24" s="2"/>
      <c r="H24" s="2"/>
      <c r="I24" s="2"/>
      <c r="J24" s="2"/>
      <c r="K24" s="2"/>
      <c r="L24" s="2"/>
      <c r="M24" s="2"/>
      <c r="N24" s="2"/>
      <c r="O24" s="2"/>
      <c r="P24" s="2"/>
      <c r="Q24" s="2"/>
      <c r="R24" s="2"/>
      <c r="S24" s="2"/>
      <c r="T24" s="2"/>
      <c r="U24" s="2"/>
      <c r="V24" s="2"/>
      <c r="W24" s="2"/>
      <c r="X24" s="2"/>
      <c r="Y24" s="2"/>
      <c r="Z24" s="2"/>
    </row>
    <row r="25" spans="1:26" ht="26.25" customHeight="1" x14ac:dyDescent="0.3">
      <c r="A25" s="278"/>
      <c r="B25" s="387" t="s">
        <v>352</v>
      </c>
      <c r="C25" s="351"/>
      <c r="D25" s="87"/>
      <c r="E25" s="87" t="s">
        <v>340</v>
      </c>
      <c r="F25" s="290"/>
      <c r="G25" s="2"/>
      <c r="H25" s="2"/>
      <c r="I25" s="2"/>
      <c r="J25" s="2"/>
      <c r="K25" s="2"/>
      <c r="L25" s="2"/>
      <c r="M25" s="2"/>
      <c r="N25" s="2"/>
      <c r="O25" s="2"/>
      <c r="P25" s="2"/>
      <c r="Q25" s="2"/>
      <c r="R25" s="2"/>
      <c r="S25" s="2"/>
      <c r="T25" s="2"/>
      <c r="U25" s="2"/>
      <c r="V25" s="2"/>
      <c r="W25" s="2"/>
      <c r="X25" s="2"/>
      <c r="Y25" s="2"/>
      <c r="Z25" s="2"/>
    </row>
    <row r="26" spans="1:26" ht="26.25" customHeight="1" x14ac:dyDescent="0.3">
      <c r="A26" s="278"/>
      <c r="B26" s="387" t="s">
        <v>353</v>
      </c>
      <c r="C26" s="351"/>
      <c r="D26" s="87"/>
      <c r="E26" s="87" t="s">
        <v>340</v>
      </c>
      <c r="F26" s="290"/>
      <c r="G26" s="2"/>
      <c r="H26" s="2"/>
      <c r="I26" s="2"/>
      <c r="J26" s="2"/>
      <c r="K26" s="2"/>
      <c r="L26" s="2"/>
      <c r="M26" s="2"/>
      <c r="N26" s="2"/>
      <c r="O26" s="2"/>
      <c r="P26" s="2"/>
      <c r="Q26" s="2"/>
      <c r="R26" s="2"/>
      <c r="S26" s="2"/>
      <c r="T26" s="2"/>
      <c r="U26" s="2"/>
      <c r="V26" s="2"/>
      <c r="W26" s="2"/>
      <c r="X26" s="2"/>
      <c r="Y26" s="2"/>
      <c r="Z26" s="2"/>
    </row>
    <row r="27" spans="1:26" ht="26.25" customHeight="1" x14ac:dyDescent="0.3">
      <c r="A27" s="278"/>
      <c r="B27" s="387" t="s">
        <v>354</v>
      </c>
      <c r="C27" s="351"/>
      <c r="D27" s="87" t="s">
        <v>340</v>
      </c>
      <c r="E27" s="87"/>
      <c r="F27" s="290"/>
      <c r="G27" s="2"/>
      <c r="H27" s="2"/>
      <c r="I27" s="2"/>
      <c r="J27" s="2"/>
      <c r="K27" s="2"/>
      <c r="L27" s="2"/>
      <c r="M27" s="2"/>
      <c r="N27" s="2"/>
      <c r="O27" s="2"/>
      <c r="P27" s="2"/>
      <c r="Q27" s="2"/>
      <c r="R27" s="2"/>
      <c r="S27" s="2"/>
      <c r="T27" s="2"/>
      <c r="U27" s="2"/>
      <c r="V27" s="2"/>
      <c r="W27" s="2"/>
      <c r="X27" s="2"/>
      <c r="Y27" s="2"/>
      <c r="Z27" s="2"/>
    </row>
    <row r="28" spans="1:26" ht="26.25" customHeight="1" x14ac:dyDescent="0.3">
      <c r="A28" s="278"/>
      <c r="B28" s="387" t="s">
        <v>355</v>
      </c>
      <c r="C28" s="351"/>
      <c r="D28" s="87"/>
      <c r="E28" s="87" t="s">
        <v>340</v>
      </c>
      <c r="F28" s="290"/>
      <c r="G28" s="2"/>
      <c r="H28" s="2"/>
      <c r="I28" s="2"/>
      <c r="J28" s="2"/>
      <c r="K28" s="2"/>
      <c r="L28" s="2"/>
      <c r="M28" s="2"/>
      <c r="N28" s="2"/>
      <c r="O28" s="2"/>
      <c r="P28" s="2"/>
      <c r="Q28" s="2"/>
      <c r="R28" s="2"/>
      <c r="S28" s="2"/>
      <c r="T28" s="2"/>
      <c r="U28" s="2"/>
      <c r="V28" s="2"/>
      <c r="W28" s="2"/>
      <c r="X28" s="2"/>
      <c r="Y28" s="2"/>
      <c r="Z28" s="2"/>
    </row>
    <row r="29" spans="1:26" ht="26.25" customHeight="1" x14ac:dyDescent="0.3">
      <c r="A29" s="278"/>
      <c r="B29" s="387" t="s">
        <v>356</v>
      </c>
      <c r="C29" s="351"/>
      <c r="D29" s="87"/>
      <c r="E29" s="87" t="s">
        <v>340</v>
      </c>
      <c r="F29" s="290"/>
      <c r="G29" s="2"/>
      <c r="H29" s="2"/>
      <c r="I29" s="2"/>
      <c r="J29" s="2"/>
      <c r="K29" s="2"/>
      <c r="L29" s="2"/>
      <c r="M29" s="2"/>
      <c r="N29" s="2"/>
      <c r="O29" s="2"/>
      <c r="P29" s="2"/>
      <c r="Q29" s="2"/>
      <c r="R29" s="2"/>
      <c r="S29" s="2"/>
      <c r="T29" s="2"/>
      <c r="U29" s="2"/>
      <c r="V29" s="2"/>
      <c r="W29" s="2"/>
      <c r="X29" s="2"/>
      <c r="Y29" s="2"/>
      <c r="Z29" s="2"/>
    </row>
    <row r="30" spans="1:26" ht="26.25" customHeight="1" x14ac:dyDescent="0.3">
      <c r="A30" s="278"/>
      <c r="B30" s="387" t="s">
        <v>357</v>
      </c>
      <c r="C30" s="351"/>
      <c r="D30" s="87"/>
      <c r="E30" s="87" t="s">
        <v>340</v>
      </c>
      <c r="F30" s="290"/>
      <c r="G30" s="2"/>
      <c r="H30" s="2"/>
      <c r="I30" s="2"/>
      <c r="J30" s="2"/>
      <c r="K30" s="2"/>
      <c r="L30" s="2"/>
      <c r="M30" s="2"/>
      <c r="N30" s="2"/>
      <c r="O30" s="2"/>
      <c r="P30" s="2"/>
      <c r="Q30" s="2"/>
      <c r="R30" s="2"/>
      <c r="S30" s="2"/>
      <c r="T30" s="2"/>
      <c r="U30" s="2"/>
      <c r="V30" s="2"/>
      <c r="W30" s="2"/>
      <c r="X30" s="2"/>
      <c r="Y30" s="2"/>
      <c r="Z30" s="2"/>
    </row>
    <row r="31" spans="1:26" ht="26.25" customHeight="1" x14ac:dyDescent="0.3">
      <c r="A31" s="278"/>
      <c r="B31" s="387" t="s">
        <v>358</v>
      </c>
      <c r="C31" s="351"/>
      <c r="D31" s="87"/>
      <c r="E31" s="87" t="s">
        <v>340</v>
      </c>
      <c r="F31" s="290"/>
      <c r="G31" s="2"/>
      <c r="H31" s="2"/>
      <c r="I31" s="2"/>
      <c r="J31" s="2"/>
      <c r="K31" s="2"/>
      <c r="L31" s="2"/>
      <c r="M31" s="2"/>
      <c r="N31" s="2"/>
      <c r="O31" s="2"/>
      <c r="P31" s="2"/>
      <c r="Q31" s="2"/>
      <c r="R31" s="2"/>
      <c r="S31" s="2"/>
      <c r="T31" s="2"/>
      <c r="U31" s="2"/>
      <c r="V31" s="2"/>
      <c r="W31" s="2"/>
      <c r="X31" s="2"/>
      <c r="Y31" s="2"/>
      <c r="Z31" s="2"/>
    </row>
    <row r="32" spans="1:26" ht="14.25" customHeight="1" x14ac:dyDescent="0.3">
      <c r="A32" s="279"/>
      <c r="B32" s="447" t="s">
        <v>123</v>
      </c>
      <c r="C32" s="353"/>
      <c r="D32" s="130">
        <f>+NOOO!B54</f>
        <v>7</v>
      </c>
      <c r="E32" s="131"/>
      <c r="F32" s="291"/>
      <c r="G32" s="2"/>
      <c r="H32" s="2"/>
      <c r="I32" s="2"/>
      <c r="J32" s="2"/>
      <c r="K32" s="2"/>
      <c r="L32" s="2"/>
      <c r="M32" s="2"/>
      <c r="N32" s="2"/>
      <c r="O32" s="2"/>
      <c r="P32" s="2"/>
      <c r="Q32" s="2"/>
      <c r="R32" s="2"/>
      <c r="S32" s="2"/>
      <c r="T32" s="2"/>
      <c r="U32" s="2"/>
      <c r="V32" s="2"/>
      <c r="W32" s="2"/>
      <c r="X32" s="2"/>
      <c r="Y32" s="2"/>
      <c r="Z32" s="2"/>
    </row>
    <row r="33" spans="1:26" ht="15.75" customHeight="1" x14ac:dyDescent="0.3">
      <c r="A33" s="456"/>
      <c r="B33" s="284"/>
      <c r="C33" s="284"/>
      <c r="D33" s="284"/>
      <c r="E33" s="284"/>
      <c r="F33" s="285"/>
      <c r="G33" s="2"/>
      <c r="H33" s="2"/>
      <c r="I33" s="2"/>
      <c r="J33" s="2"/>
      <c r="K33" s="2"/>
      <c r="L33" s="2"/>
      <c r="M33" s="2"/>
      <c r="N33" s="2"/>
      <c r="O33" s="2"/>
      <c r="P33" s="2"/>
      <c r="Q33" s="2"/>
      <c r="R33" s="2"/>
      <c r="S33" s="2"/>
      <c r="T33" s="2"/>
      <c r="U33" s="2"/>
      <c r="V33" s="2"/>
      <c r="W33" s="2"/>
      <c r="X33" s="2"/>
      <c r="Y33" s="2"/>
      <c r="Z33" s="2"/>
    </row>
    <row r="34" spans="1:26" ht="34.5" customHeight="1" x14ac:dyDescent="0.3">
      <c r="A34" s="451" t="s">
        <v>335</v>
      </c>
      <c r="B34" s="374" t="s">
        <v>336</v>
      </c>
      <c r="C34" s="282"/>
      <c r="D34" s="448" t="s">
        <v>337</v>
      </c>
      <c r="E34" s="366"/>
      <c r="F34" s="449" t="s">
        <v>338</v>
      </c>
      <c r="G34" s="2"/>
      <c r="H34" s="2"/>
      <c r="I34" s="2"/>
      <c r="J34" s="2"/>
      <c r="K34" s="2"/>
      <c r="L34" s="2"/>
      <c r="M34" s="2"/>
      <c r="N34" s="2"/>
      <c r="O34" s="2"/>
      <c r="P34" s="2"/>
      <c r="Q34" s="2"/>
      <c r="R34" s="2"/>
      <c r="S34" s="2"/>
      <c r="T34" s="2"/>
      <c r="U34" s="2"/>
      <c r="V34" s="2"/>
      <c r="W34" s="2"/>
      <c r="X34" s="2"/>
      <c r="Y34" s="2"/>
      <c r="Z34" s="2"/>
    </row>
    <row r="35" spans="1:26" ht="21" customHeight="1" x14ac:dyDescent="0.3">
      <c r="A35" s="337"/>
      <c r="B35" s="338"/>
      <c r="C35" s="340"/>
      <c r="D35" s="132" t="s">
        <v>166</v>
      </c>
      <c r="E35" s="132" t="s">
        <v>167</v>
      </c>
      <c r="F35" s="341"/>
      <c r="G35" s="2"/>
      <c r="H35" s="2"/>
      <c r="I35" s="2"/>
      <c r="J35" s="2"/>
      <c r="K35" s="2"/>
      <c r="L35" s="2"/>
      <c r="M35" s="2"/>
      <c r="N35" s="2"/>
      <c r="O35" s="2"/>
      <c r="P35" s="2"/>
      <c r="Q35" s="2"/>
      <c r="R35" s="2"/>
      <c r="S35" s="2"/>
      <c r="T35" s="2"/>
      <c r="U35" s="2"/>
      <c r="V35" s="2"/>
      <c r="W35" s="2"/>
      <c r="X35" s="2"/>
      <c r="Y35" s="2"/>
      <c r="Z35" s="2"/>
    </row>
    <row r="36" spans="1:26" ht="26.25" customHeight="1" x14ac:dyDescent="0.3">
      <c r="A36" s="375"/>
      <c r="B36" s="387" t="s">
        <v>339</v>
      </c>
      <c r="C36" s="351"/>
      <c r="D36" s="87" t="s">
        <v>340</v>
      </c>
      <c r="E36" s="87"/>
      <c r="F36" s="452" t="str">
        <f>IF(D51="X","CATASTROFICO",IF(AND(D55&gt;0,D55&lt;=5),"MODERADO",IF(AND(D55&gt;=6,D55&lt;=11),"MAYOR",IF(AND(D55&gt;=12,D55&lt;=19),"CATASTROFICO"," "))))</f>
        <v>MAYOR</v>
      </c>
      <c r="G36" s="2"/>
      <c r="H36" s="2"/>
      <c r="I36" s="2"/>
      <c r="J36" s="2"/>
      <c r="K36" s="2"/>
      <c r="L36" s="2"/>
      <c r="M36" s="2"/>
      <c r="N36" s="2"/>
      <c r="O36" s="2"/>
      <c r="P36" s="2"/>
      <c r="Q36" s="2"/>
      <c r="R36" s="2"/>
      <c r="S36" s="2"/>
      <c r="T36" s="2"/>
      <c r="U36" s="2"/>
      <c r="V36" s="2"/>
      <c r="W36" s="2"/>
      <c r="X36" s="2"/>
      <c r="Y36" s="2"/>
      <c r="Z36" s="2"/>
    </row>
    <row r="37" spans="1:26" ht="26.25" customHeight="1" x14ac:dyDescent="0.3">
      <c r="A37" s="278"/>
      <c r="B37" s="387" t="s">
        <v>341</v>
      </c>
      <c r="C37" s="351"/>
      <c r="D37" s="87"/>
      <c r="E37" s="87" t="s">
        <v>340</v>
      </c>
      <c r="F37" s="290"/>
      <c r="G37" s="2"/>
      <c r="H37" s="2"/>
      <c r="I37" s="2"/>
      <c r="J37" s="2"/>
      <c r="K37" s="2"/>
      <c r="L37" s="2"/>
      <c r="M37" s="2"/>
      <c r="N37" s="2"/>
      <c r="O37" s="2"/>
      <c r="P37" s="2"/>
      <c r="Q37" s="2"/>
      <c r="R37" s="2"/>
      <c r="S37" s="2"/>
      <c r="T37" s="2"/>
      <c r="U37" s="2"/>
      <c r="V37" s="2"/>
      <c r="W37" s="2"/>
      <c r="X37" s="2"/>
      <c r="Y37" s="2"/>
      <c r="Z37" s="2"/>
    </row>
    <row r="38" spans="1:26" ht="26.25" customHeight="1" x14ac:dyDescent="0.3">
      <c r="A38" s="278"/>
      <c r="B38" s="387" t="s">
        <v>342</v>
      </c>
      <c r="C38" s="351"/>
      <c r="D38" s="87" t="s">
        <v>340</v>
      </c>
      <c r="E38" s="87"/>
      <c r="F38" s="290"/>
      <c r="G38" s="2"/>
      <c r="H38" s="2"/>
      <c r="I38" s="2"/>
      <c r="J38" s="2"/>
      <c r="K38" s="2"/>
      <c r="L38" s="2"/>
      <c r="M38" s="2"/>
      <c r="N38" s="2"/>
      <c r="O38" s="2"/>
      <c r="P38" s="2"/>
      <c r="Q38" s="2"/>
      <c r="R38" s="2"/>
      <c r="S38" s="2"/>
      <c r="T38" s="2"/>
      <c r="U38" s="2"/>
      <c r="V38" s="2"/>
      <c r="W38" s="2"/>
      <c r="X38" s="2"/>
      <c r="Y38" s="2"/>
      <c r="Z38" s="2"/>
    </row>
    <row r="39" spans="1:26" ht="26.25" customHeight="1" x14ac:dyDescent="0.3">
      <c r="A39" s="278"/>
      <c r="B39" s="387" t="s">
        <v>343</v>
      </c>
      <c r="C39" s="351"/>
      <c r="D39" s="87"/>
      <c r="E39" s="87" t="s">
        <v>340</v>
      </c>
      <c r="F39" s="290"/>
      <c r="G39" s="2"/>
      <c r="H39" s="2"/>
      <c r="I39" s="2"/>
      <c r="J39" s="2"/>
      <c r="K39" s="2"/>
      <c r="L39" s="2"/>
      <c r="M39" s="2"/>
      <c r="N39" s="2"/>
      <c r="O39" s="2"/>
      <c r="P39" s="2"/>
      <c r="Q39" s="2"/>
      <c r="R39" s="2"/>
      <c r="S39" s="2"/>
      <c r="T39" s="2"/>
      <c r="U39" s="2"/>
      <c r="V39" s="2"/>
      <c r="W39" s="2"/>
      <c r="X39" s="2"/>
      <c r="Y39" s="2"/>
      <c r="Z39" s="2"/>
    </row>
    <row r="40" spans="1:26" ht="26.25" customHeight="1" x14ac:dyDescent="0.3">
      <c r="A40" s="278"/>
      <c r="B40" s="387" t="s">
        <v>344</v>
      </c>
      <c r="C40" s="351"/>
      <c r="D40" s="87" t="s">
        <v>340</v>
      </c>
      <c r="E40" s="87"/>
      <c r="F40" s="290"/>
      <c r="G40" s="2"/>
      <c r="H40" s="2"/>
      <c r="I40" s="2"/>
      <c r="J40" s="2"/>
      <c r="K40" s="2"/>
      <c r="L40" s="2"/>
      <c r="M40" s="2"/>
      <c r="N40" s="2"/>
      <c r="O40" s="2"/>
      <c r="P40" s="2"/>
      <c r="Q40" s="2"/>
      <c r="R40" s="2"/>
      <c r="S40" s="2"/>
      <c r="T40" s="2"/>
      <c r="U40" s="2"/>
      <c r="V40" s="2"/>
      <c r="W40" s="2"/>
      <c r="X40" s="2"/>
      <c r="Y40" s="2"/>
      <c r="Z40" s="2"/>
    </row>
    <row r="41" spans="1:26" ht="26.25" customHeight="1" x14ac:dyDescent="0.3">
      <c r="A41" s="278"/>
      <c r="B41" s="387" t="s">
        <v>345</v>
      </c>
      <c r="C41" s="351"/>
      <c r="D41" s="87"/>
      <c r="E41" s="87" t="s">
        <v>340</v>
      </c>
      <c r="F41" s="290"/>
      <c r="G41" s="2"/>
      <c r="H41" s="2"/>
      <c r="I41" s="2"/>
      <c r="J41" s="2"/>
      <c r="K41" s="2"/>
      <c r="L41" s="2"/>
      <c r="M41" s="2"/>
      <c r="N41" s="2"/>
      <c r="O41" s="2"/>
      <c r="P41" s="2"/>
      <c r="Q41" s="2"/>
      <c r="R41" s="2"/>
      <c r="S41" s="2"/>
      <c r="T41" s="2"/>
      <c r="U41" s="2"/>
      <c r="V41" s="2"/>
      <c r="W41" s="2"/>
      <c r="X41" s="2"/>
      <c r="Y41" s="2"/>
      <c r="Z41" s="2"/>
    </row>
    <row r="42" spans="1:26" ht="26.25" customHeight="1" x14ac:dyDescent="0.3">
      <c r="A42" s="278"/>
      <c r="B42" s="387" t="s">
        <v>346</v>
      </c>
      <c r="C42" s="351"/>
      <c r="D42" s="87"/>
      <c r="E42" s="87" t="s">
        <v>340</v>
      </c>
      <c r="F42" s="290"/>
      <c r="G42" s="2"/>
      <c r="H42" s="2"/>
      <c r="I42" s="2"/>
      <c r="J42" s="2"/>
      <c r="K42" s="2"/>
      <c r="L42" s="2"/>
      <c r="M42" s="2"/>
      <c r="N42" s="2"/>
      <c r="O42" s="2"/>
      <c r="P42" s="2"/>
      <c r="Q42" s="2"/>
      <c r="R42" s="2"/>
      <c r="S42" s="2"/>
      <c r="T42" s="2"/>
      <c r="U42" s="2"/>
      <c r="V42" s="2"/>
      <c r="W42" s="2"/>
      <c r="X42" s="2"/>
      <c r="Y42" s="2"/>
      <c r="Z42" s="2"/>
    </row>
    <row r="43" spans="1:26" ht="33" customHeight="1" x14ac:dyDescent="0.3">
      <c r="A43" s="278"/>
      <c r="B43" s="387" t="s">
        <v>347</v>
      </c>
      <c r="C43" s="351"/>
      <c r="D43" s="87"/>
      <c r="E43" s="87" t="s">
        <v>340</v>
      </c>
      <c r="F43" s="290"/>
      <c r="G43" s="2"/>
      <c r="H43" s="2"/>
      <c r="I43" s="2"/>
      <c r="J43" s="2"/>
      <c r="K43" s="2"/>
      <c r="L43" s="2"/>
      <c r="M43" s="2"/>
      <c r="N43" s="2"/>
      <c r="O43" s="2"/>
      <c r="P43" s="2"/>
      <c r="Q43" s="2"/>
      <c r="R43" s="2"/>
      <c r="S43" s="2"/>
      <c r="T43" s="2"/>
      <c r="U43" s="2"/>
      <c r="V43" s="2"/>
      <c r="W43" s="2"/>
      <c r="X43" s="2"/>
      <c r="Y43" s="2"/>
      <c r="Z43" s="2"/>
    </row>
    <row r="44" spans="1:26" ht="26.25" customHeight="1" x14ac:dyDescent="0.3">
      <c r="A44" s="278"/>
      <c r="B44" s="387" t="s">
        <v>348</v>
      </c>
      <c r="C44" s="351"/>
      <c r="D44" s="87"/>
      <c r="E44" s="87" t="s">
        <v>340</v>
      </c>
      <c r="F44" s="290"/>
      <c r="G44" s="2"/>
      <c r="H44" s="2"/>
      <c r="I44" s="2"/>
      <c r="J44" s="2"/>
      <c r="K44" s="2"/>
      <c r="L44" s="2"/>
      <c r="M44" s="2"/>
      <c r="N44" s="2"/>
      <c r="O44" s="2"/>
      <c r="P44" s="2"/>
      <c r="Q44" s="2"/>
      <c r="R44" s="2"/>
      <c r="S44" s="2"/>
      <c r="T44" s="2"/>
      <c r="U44" s="2"/>
      <c r="V44" s="2"/>
      <c r="W44" s="2"/>
      <c r="X44" s="2"/>
      <c r="Y44" s="2"/>
      <c r="Z44" s="2"/>
    </row>
    <row r="45" spans="1:26" ht="26.25" customHeight="1" x14ac:dyDescent="0.3">
      <c r="A45" s="278"/>
      <c r="B45" s="387" t="s">
        <v>349</v>
      </c>
      <c r="C45" s="351"/>
      <c r="D45" s="87" t="s">
        <v>340</v>
      </c>
      <c r="E45" s="87"/>
      <c r="F45" s="290"/>
      <c r="G45" s="2"/>
      <c r="H45" s="2"/>
      <c r="I45" s="2"/>
      <c r="J45" s="2"/>
      <c r="K45" s="2"/>
      <c r="L45" s="2"/>
      <c r="M45" s="2"/>
      <c r="N45" s="2"/>
      <c r="O45" s="2"/>
      <c r="P45" s="2"/>
      <c r="Q45" s="2"/>
      <c r="R45" s="2"/>
      <c r="S45" s="2"/>
      <c r="T45" s="2"/>
      <c r="U45" s="2"/>
      <c r="V45" s="2"/>
      <c r="W45" s="2"/>
      <c r="X45" s="2"/>
      <c r="Y45" s="2"/>
      <c r="Z45" s="2"/>
    </row>
    <row r="46" spans="1:26" ht="26.25" customHeight="1" x14ac:dyDescent="0.3">
      <c r="A46" s="278"/>
      <c r="B46" s="387" t="s">
        <v>350</v>
      </c>
      <c r="C46" s="351"/>
      <c r="D46" s="87" t="s">
        <v>340</v>
      </c>
      <c r="E46" s="87"/>
      <c r="F46" s="290"/>
      <c r="G46" s="2"/>
      <c r="H46" s="2"/>
      <c r="I46" s="2"/>
      <c r="J46" s="2"/>
      <c r="K46" s="2"/>
      <c r="L46" s="2"/>
      <c r="M46" s="2"/>
      <c r="N46" s="2"/>
      <c r="O46" s="2"/>
      <c r="P46" s="2"/>
      <c r="Q46" s="2"/>
      <c r="R46" s="2"/>
      <c r="S46" s="2"/>
      <c r="T46" s="2"/>
      <c r="U46" s="2"/>
      <c r="V46" s="2"/>
      <c r="W46" s="2"/>
      <c r="X46" s="2"/>
      <c r="Y46" s="2"/>
      <c r="Z46" s="2"/>
    </row>
    <row r="47" spans="1:26" ht="26.25" customHeight="1" x14ac:dyDescent="0.3">
      <c r="A47" s="278"/>
      <c r="B47" s="387" t="s">
        <v>351</v>
      </c>
      <c r="C47" s="351"/>
      <c r="D47" s="133" t="s">
        <v>340</v>
      </c>
      <c r="E47" s="133"/>
      <c r="F47" s="290"/>
      <c r="G47" s="2"/>
      <c r="H47" s="2"/>
      <c r="I47" s="2"/>
      <c r="J47" s="2"/>
      <c r="K47" s="2"/>
      <c r="L47" s="2"/>
      <c r="M47" s="2"/>
      <c r="N47" s="2"/>
      <c r="O47" s="2"/>
      <c r="P47" s="2"/>
      <c r="Q47" s="2"/>
      <c r="R47" s="2"/>
      <c r="S47" s="2"/>
      <c r="T47" s="2"/>
      <c r="U47" s="2"/>
      <c r="V47" s="2"/>
      <c r="W47" s="2"/>
      <c r="X47" s="2"/>
      <c r="Y47" s="2"/>
      <c r="Z47" s="2"/>
    </row>
    <row r="48" spans="1:26" ht="26.25" customHeight="1" x14ac:dyDescent="0.3">
      <c r="A48" s="278"/>
      <c r="B48" s="387" t="s">
        <v>352</v>
      </c>
      <c r="C48" s="351"/>
      <c r="D48" s="133" t="s">
        <v>340</v>
      </c>
      <c r="E48" s="133"/>
      <c r="F48" s="290"/>
      <c r="G48" s="2"/>
      <c r="H48" s="2"/>
      <c r="I48" s="2"/>
      <c r="J48" s="2"/>
      <c r="K48" s="2"/>
      <c r="L48" s="2"/>
      <c r="M48" s="2"/>
      <c r="N48" s="2"/>
      <c r="O48" s="2"/>
      <c r="P48" s="2"/>
      <c r="Q48" s="2"/>
      <c r="R48" s="2"/>
      <c r="S48" s="2"/>
      <c r="T48" s="2"/>
      <c r="U48" s="2"/>
      <c r="V48" s="2"/>
      <c r="W48" s="2"/>
      <c r="X48" s="2"/>
      <c r="Y48" s="2"/>
      <c r="Z48" s="2"/>
    </row>
    <row r="49" spans="1:26" ht="26.25" customHeight="1" x14ac:dyDescent="0.3">
      <c r="A49" s="278"/>
      <c r="B49" s="387" t="s">
        <v>353</v>
      </c>
      <c r="C49" s="351"/>
      <c r="D49" s="133" t="s">
        <v>340</v>
      </c>
      <c r="E49" s="133"/>
      <c r="F49" s="290"/>
      <c r="G49" s="2"/>
      <c r="H49" s="2"/>
      <c r="I49" s="2"/>
      <c r="J49" s="2"/>
      <c r="K49" s="2"/>
      <c r="L49" s="2"/>
      <c r="M49" s="2"/>
      <c r="N49" s="2"/>
      <c r="O49" s="2"/>
      <c r="P49" s="2"/>
      <c r="Q49" s="2"/>
      <c r="R49" s="2"/>
      <c r="S49" s="2"/>
      <c r="T49" s="2"/>
      <c r="U49" s="2"/>
      <c r="V49" s="2"/>
      <c r="W49" s="2"/>
      <c r="X49" s="2"/>
      <c r="Y49" s="2"/>
      <c r="Z49" s="2"/>
    </row>
    <row r="50" spans="1:26" ht="26.25" customHeight="1" x14ac:dyDescent="0.3">
      <c r="A50" s="278"/>
      <c r="B50" s="387" t="s">
        <v>354</v>
      </c>
      <c r="C50" s="351"/>
      <c r="D50" s="133" t="s">
        <v>340</v>
      </c>
      <c r="E50" s="133"/>
      <c r="F50" s="290"/>
      <c r="G50" s="2"/>
      <c r="H50" s="2"/>
      <c r="I50" s="2"/>
      <c r="J50" s="2"/>
      <c r="K50" s="2"/>
      <c r="L50" s="2"/>
      <c r="M50" s="2"/>
      <c r="N50" s="2"/>
      <c r="O50" s="2"/>
      <c r="P50" s="2"/>
      <c r="Q50" s="2"/>
      <c r="R50" s="2"/>
      <c r="S50" s="2"/>
      <c r="T50" s="2"/>
      <c r="U50" s="2"/>
      <c r="V50" s="2"/>
      <c r="W50" s="2"/>
      <c r="X50" s="2"/>
      <c r="Y50" s="2"/>
      <c r="Z50" s="2"/>
    </row>
    <row r="51" spans="1:26" ht="26.25" customHeight="1" x14ac:dyDescent="0.3">
      <c r="A51" s="278"/>
      <c r="B51" s="387" t="s">
        <v>355</v>
      </c>
      <c r="C51" s="351"/>
      <c r="D51" s="133"/>
      <c r="E51" s="133" t="s">
        <v>340</v>
      </c>
      <c r="F51" s="290"/>
      <c r="G51" s="2"/>
      <c r="H51" s="2"/>
      <c r="I51" s="2"/>
      <c r="J51" s="2"/>
      <c r="K51" s="2"/>
      <c r="L51" s="2"/>
      <c r="M51" s="2"/>
      <c r="N51" s="2"/>
      <c r="O51" s="2"/>
      <c r="P51" s="2"/>
      <c r="Q51" s="2"/>
      <c r="R51" s="2"/>
      <c r="S51" s="2"/>
      <c r="T51" s="2"/>
      <c r="U51" s="2"/>
      <c r="V51" s="2"/>
      <c r="W51" s="2"/>
      <c r="X51" s="2"/>
      <c r="Y51" s="2"/>
      <c r="Z51" s="2"/>
    </row>
    <row r="52" spans="1:26" ht="26.25" customHeight="1" x14ac:dyDescent="0.3">
      <c r="A52" s="278"/>
      <c r="B52" s="387" t="s">
        <v>356</v>
      </c>
      <c r="C52" s="351"/>
      <c r="D52" s="133" t="s">
        <v>340</v>
      </c>
      <c r="E52" s="133"/>
      <c r="F52" s="290"/>
      <c r="G52" s="2"/>
      <c r="H52" s="2"/>
      <c r="I52" s="2"/>
      <c r="J52" s="2"/>
      <c r="K52" s="2"/>
      <c r="L52" s="2"/>
      <c r="M52" s="2"/>
      <c r="N52" s="2"/>
      <c r="O52" s="2"/>
      <c r="P52" s="2"/>
      <c r="Q52" s="2"/>
      <c r="R52" s="2"/>
      <c r="S52" s="2"/>
      <c r="T52" s="2"/>
      <c r="U52" s="2"/>
      <c r="V52" s="2"/>
      <c r="W52" s="2"/>
      <c r="X52" s="2"/>
      <c r="Y52" s="2"/>
      <c r="Z52" s="2"/>
    </row>
    <row r="53" spans="1:26" ht="26.25" customHeight="1" x14ac:dyDescent="0.3">
      <c r="A53" s="278"/>
      <c r="B53" s="387" t="s">
        <v>357</v>
      </c>
      <c r="C53" s="351"/>
      <c r="D53" s="133" t="s">
        <v>340</v>
      </c>
      <c r="E53" s="133"/>
      <c r="F53" s="290"/>
      <c r="G53" s="2"/>
      <c r="H53" s="2"/>
      <c r="I53" s="2"/>
      <c r="J53" s="2"/>
      <c r="K53" s="2"/>
      <c r="L53" s="2"/>
      <c r="M53" s="2"/>
      <c r="N53" s="2"/>
      <c r="O53" s="2"/>
      <c r="P53" s="2"/>
      <c r="Q53" s="2"/>
      <c r="R53" s="2"/>
      <c r="S53" s="2"/>
      <c r="T53" s="2"/>
      <c r="U53" s="2"/>
      <c r="V53" s="2"/>
      <c r="W53" s="2"/>
      <c r="X53" s="2"/>
      <c r="Y53" s="2"/>
      <c r="Z53" s="2"/>
    </row>
    <row r="54" spans="1:26" ht="26.25" customHeight="1" x14ac:dyDescent="0.3">
      <c r="A54" s="278"/>
      <c r="B54" s="387" t="s">
        <v>358</v>
      </c>
      <c r="C54" s="351"/>
      <c r="D54" s="133"/>
      <c r="E54" s="133" t="s">
        <v>340</v>
      </c>
      <c r="F54" s="290"/>
      <c r="G54" s="2"/>
      <c r="H54" s="2"/>
      <c r="I54" s="2"/>
      <c r="J54" s="2"/>
      <c r="K54" s="2"/>
      <c r="L54" s="2"/>
      <c r="M54" s="2"/>
      <c r="N54" s="2"/>
      <c r="O54" s="2"/>
      <c r="P54" s="2"/>
      <c r="Q54" s="2"/>
      <c r="R54" s="2"/>
      <c r="S54" s="2"/>
      <c r="T54" s="2"/>
      <c r="U54" s="2"/>
      <c r="V54" s="2"/>
      <c r="W54" s="2"/>
      <c r="X54" s="2"/>
      <c r="Y54" s="2"/>
      <c r="Z54" s="2"/>
    </row>
    <row r="55" spans="1:26" ht="14.25" customHeight="1" x14ac:dyDescent="0.3">
      <c r="A55" s="279"/>
      <c r="B55" s="447" t="s">
        <v>123</v>
      </c>
      <c r="C55" s="353"/>
      <c r="D55" s="130">
        <f>+NOOO!B77</f>
        <v>11</v>
      </c>
      <c r="E55" s="131"/>
      <c r="F55" s="291"/>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3">
      <c r="A57" s="451" t="s">
        <v>335</v>
      </c>
      <c r="B57" s="374" t="s">
        <v>336</v>
      </c>
      <c r="C57" s="282"/>
      <c r="D57" s="448" t="s">
        <v>337</v>
      </c>
      <c r="E57" s="366"/>
      <c r="F57" s="449" t="s">
        <v>338</v>
      </c>
      <c r="G57" s="2"/>
      <c r="H57" s="2"/>
      <c r="I57" s="2"/>
      <c r="J57" s="2"/>
      <c r="K57" s="2"/>
      <c r="L57" s="2"/>
      <c r="M57" s="2"/>
      <c r="N57" s="2"/>
      <c r="O57" s="2"/>
      <c r="P57" s="2"/>
      <c r="Q57" s="2"/>
      <c r="R57" s="2"/>
      <c r="S57" s="2"/>
      <c r="T57" s="2"/>
      <c r="U57" s="2"/>
      <c r="V57" s="2"/>
      <c r="W57" s="2"/>
      <c r="X57" s="2"/>
      <c r="Y57" s="2"/>
      <c r="Z57" s="2"/>
    </row>
    <row r="58" spans="1:26" ht="21" customHeight="1" x14ac:dyDescent="0.3">
      <c r="A58" s="337"/>
      <c r="B58" s="338"/>
      <c r="C58" s="340"/>
      <c r="D58" s="132" t="s">
        <v>166</v>
      </c>
      <c r="E58" s="132" t="s">
        <v>167</v>
      </c>
      <c r="F58" s="341"/>
      <c r="G58" s="2"/>
      <c r="H58" s="2"/>
      <c r="I58" s="2"/>
      <c r="J58" s="2"/>
      <c r="K58" s="2"/>
      <c r="L58" s="2"/>
      <c r="M58" s="2"/>
      <c r="N58" s="2"/>
      <c r="O58" s="2"/>
      <c r="P58" s="2"/>
      <c r="Q58" s="2"/>
      <c r="R58" s="2"/>
      <c r="S58" s="2"/>
      <c r="T58" s="2"/>
      <c r="U58" s="2"/>
      <c r="V58" s="2"/>
      <c r="W58" s="2"/>
      <c r="X58" s="2"/>
      <c r="Y58" s="2"/>
      <c r="Z58" s="2"/>
    </row>
    <row r="59" spans="1:26" ht="26.25" customHeight="1" x14ac:dyDescent="0.3">
      <c r="A59" s="450"/>
      <c r="B59" s="387" t="s">
        <v>339</v>
      </c>
      <c r="C59" s="351"/>
      <c r="D59" s="87" t="s">
        <v>340</v>
      </c>
      <c r="E59" s="87"/>
      <c r="F59" s="452" t="str">
        <f>IF(D74="X","CATASTROFICO",IF(AND(D78&gt;0,D78&lt;=5),"MODERADO",IF(AND(D78&gt;=6,D78&lt;=11),"MAYOR",IF(AND(D78&gt;=12,D78&lt;=19),"CATASTROFICO"," "))))</f>
        <v>MAYOR</v>
      </c>
      <c r="G59" s="2"/>
      <c r="H59" s="2"/>
      <c r="I59" s="2"/>
      <c r="J59" s="2"/>
      <c r="K59" s="2"/>
      <c r="L59" s="2"/>
      <c r="M59" s="2"/>
      <c r="N59" s="2"/>
      <c r="O59" s="2"/>
      <c r="P59" s="2"/>
      <c r="Q59" s="2"/>
      <c r="R59" s="2"/>
      <c r="S59" s="2"/>
      <c r="T59" s="2"/>
      <c r="U59" s="2"/>
      <c r="V59" s="2"/>
      <c r="W59" s="2"/>
      <c r="X59" s="2"/>
      <c r="Y59" s="2"/>
      <c r="Z59" s="2"/>
    </row>
    <row r="60" spans="1:26" ht="26.25" customHeight="1" x14ac:dyDescent="0.3">
      <c r="A60" s="278"/>
      <c r="B60" s="387" t="s">
        <v>341</v>
      </c>
      <c r="C60" s="351"/>
      <c r="D60" s="87"/>
      <c r="E60" s="87" t="s">
        <v>340</v>
      </c>
      <c r="F60" s="290"/>
      <c r="G60" s="2"/>
      <c r="H60" s="2"/>
      <c r="I60" s="2"/>
      <c r="J60" s="2"/>
      <c r="K60" s="2"/>
      <c r="L60" s="2"/>
      <c r="M60" s="2"/>
      <c r="N60" s="2"/>
      <c r="O60" s="2"/>
      <c r="P60" s="2"/>
      <c r="Q60" s="2"/>
      <c r="R60" s="2"/>
      <c r="S60" s="2"/>
      <c r="T60" s="2"/>
      <c r="U60" s="2"/>
      <c r="V60" s="2"/>
      <c r="W60" s="2"/>
      <c r="X60" s="2"/>
      <c r="Y60" s="2"/>
      <c r="Z60" s="2"/>
    </row>
    <row r="61" spans="1:26" ht="26.25" customHeight="1" x14ac:dyDescent="0.3">
      <c r="A61" s="278"/>
      <c r="B61" s="387" t="s">
        <v>342</v>
      </c>
      <c r="C61" s="351"/>
      <c r="D61" s="87" t="s">
        <v>340</v>
      </c>
      <c r="E61" s="87"/>
      <c r="F61" s="290"/>
      <c r="G61" s="2"/>
      <c r="H61" s="2"/>
      <c r="I61" s="2"/>
      <c r="J61" s="2"/>
      <c r="K61" s="2"/>
      <c r="L61" s="2"/>
      <c r="M61" s="2"/>
      <c r="N61" s="2"/>
      <c r="O61" s="2"/>
      <c r="P61" s="2"/>
      <c r="Q61" s="2"/>
      <c r="R61" s="2"/>
      <c r="S61" s="2"/>
      <c r="T61" s="2"/>
      <c r="U61" s="2"/>
      <c r="V61" s="2"/>
      <c r="W61" s="2"/>
      <c r="X61" s="2"/>
      <c r="Y61" s="2"/>
      <c r="Z61" s="2"/>
    </row>
    <row r="62" spans="1:26" ht="26.25" customHeight="1" x14ac:dyDescent="0.3">
      <c r="A62" s="278"/>
      <c r="B62" s="387" t="s">
        <v>343</v>
      </c>
      <c r="C62" s="351"/>
      <c r="D62" s="87"/>
      <c r="E62" s="87" t="s">
        <v>340</v>
      </c>
      <c r="F62" s="290"/>
      <c r="G62" s="2"/>
      <c r="H62" s="2"/>
      <c r="I62" s="2"/>
      <c r="J62" s="2"/>
      <c r="K62" s="2"/>
      <c r="L62" s="2"/>
      <c r="M62" s="2"/>
      <c r="N62" s="2"/>
      <c r="O62" s="2"/>
      <c r="P62" s="2"/>
      <c r="Q62" s="2"/>
      <c r="R62" s="2"/>
      <c r="S62" s="2"/>
      <c r="T62" s="2"/>
      <c r="U62" s="2"/>
      <c r="V62" s="2"/>
      <c r="W62" s="2"/>
      <c r="X62" s="2"/>
      <c r="Y62" s="2"/>
      <c r="Z62" s="2"/>
    </row>
    <row r="63" spans="1:26" ht="26.25" customHeight="1" x14ac:dyDescent="0.3">
      <c r="A63" s="278"/>
      <c r="B63" s="387" t="s">
        <v>344</v>
      </c>
      <c r="C63" s="351"/>
      <c r="D63" s="87" t="s">
        <v>340</v>
      </c>
      <c r="E63" s="87"/>
      <c r="F63" s="290"/>
      <c r="G63" s="2"/>
      <c r="H63" s="2"/>
      <c r="I63" s="2"/>
      <c r="J63" s="2"/>
      <c r="K63" s="2"/>
      <c r="L63" s="2"/>
      <c r="M63" s="2"/>
      <c r="N63" s="2"/>
      <c r="O63" s="2"/>
      <c r="P63" s="2"/>
      <c r="Q63" s="2"/>
      <c r="R63" s="2"/>
      <c r="S63" s="2"/>
      <c r="T63" s="2"/>
      <c r="U63" s="2"/>
      <c r="V63" s="2"/>
      <c r="W63" s="2"/>
      <c r="X63" s="2"/>
      <c r="Y63" s="2"/>
      <c r="Z63" s="2"/>
    </row>
    <row r="64" spans="1:26" ht="26.25" customHeight="1" x14ac:dyDescent="0.3">
      <c r="A64" s="278"/>
      <c r="B64" s="387" t="s">
        <v>345</v>
      </c>
      <c r="C64" s="351"/>
      <c r="D64" s="87"/>
      <c r="E64" s="87" t="s">
        <v>340</v>
      </c>
      <c r="F64" s="290"/>
      <c r="G64" s="2"/>
      <c r="H64" s="2"/>
      <c r="I64" s="2"/>
      <c r="J64" s="2"/>
      <c r="K64" s="2"/>
      <c r="L64" s="2"/>
      <c r="M64" s="2"/>
      <c r="N64" s="2"/>
      <c r="O64" s="2"/>
      <c r="P64" s="2"/>
      <c r="Q64" s="2"/>
      <c r="R64" s="2"/>
      <c r="S64" s="2"/>
      <c r="T64" s="2"/>
      <c r="U64" s="2"/>
      <c r="V64" s="2"/>
      <c r="W64" s="2"/>
      <c r="X64" s="2"/>
      <c r="Y64" s="2"/>
      <c r="Z64" s="2"/>
    </row>
    <row r="65" spans="1:26" ht="26.25" customHeight="1" x14ac:dyDescent="0.3">
      <c r="A65" s="278"/>
      <c r="B65" s="387" t="s">
        <v>346</v>
      </c>
      <c r="C65" s="351"/>
      <c r="D65" s="87"/>
      <c r="E65" s="87" t="s">
        <v>340</v>
      </c>
      <c r="F65" s="290"/>
      <c r="G65" s="2"/>
      <c r="H65" s="2"/>
      <c r="I65" s="2"/>
      <c r="J65" s="2"/>
      <c r="K65" s="2"/>
      <c r="L65" s="2"/>
      <c r="M65" s="2"/>
      <c r="N65" s="2"/>
      <c r="O65" s="2"/>
      <c r="P65" s="2"/>
      <c r="Q65" s="2"/>
      <c r="R65" s="2"/>
      <c r="S65" s="2"/>
      <c r="T65" s="2"/>
      <c r="U65" s="2"/>
      <c r="V65" s="2"/>
      <c r="W65" s="2"/>
      <c r="X65" s="2"/>
      <c r="Y65" s="2"/>
      <c r="Z65" s="2"/>
    </row>
    <row r="66" spans="1:26" ht="32.25" customHeight="1" x14ac:dyDescent="0.3">
      <c r="A66" s="278"/>
      <c r="B66" s="387" t="s">
        <v>347</v>
      </c>
      <c r="C66" s="351"/>
      <c r="D66" s="87"/>
      <c r="E66" s="87" t="s">
        <v>340</v>
      </c>
      <c r="F66" s="290"/>
      <c r="G66" s="2"/>
      <c r="H66" s="2"/>
      <c r="I66" s="2"/>
      <c r="J66" s="2"/>
      <c r="K66" s="2"/>
      <c r="L66" s="2"/>
      <c r="M66" s="2"/>
      <c r="N66" s="2"/>
      <c r="O66" s="2"/>
      <c r="P66" s="2"/>
      <c r="Q66" s="2"/>
      <c r="R66" s="2"/>
      <c r="S66" s="2"/>
      <c r="T66" s="2"/>
      <c r="U66" s="2"/>
      <c r="V66" s="2"/>
      <c r="W66" s="2"/>
      <c r="X66" s="2"/>
      <c r="Y66" s="2"/>
      <c r="Z66" s="2"/>
    </row>
    <row r="67" spans="1:26" ht="26.25" customHeight="1" x14ac:dyDescent="0.3">
      <c r="A67" s="278"/>
      <c r="B67" s="387" t="s">
        <v>348</v>
      </c>
      <c r="C67" s="351"/>
      <c r="D67" s="87"/>
      <c r="E67" s="87" t="s">
        <v>340</v>
      </c>
      <c r="F67" s="290"/>
      <c r="G67" s="2"/>
      <c r="H67" s="2"/>
      <c r="I67" s="2"/>
      <c r="J67" s="2"/>
      <c r="K67" s="2"/>
      <c r="L67" s="2"/>
      <c r="M67" s="2"/>
      <c r="N67" s="2"/>
      <c r="O67" s="2"/>
      <c r="P67" s="2"/>
      <c r="Q67" s="2"/>
      <c r="R67" s="2"/>
      <c r="S67" s="2"/>
      <c r="T67" s="2"/>
      <c r="U67" s="2"/>
      <c r="V67" s="2"/>
      <c r="W67" s="2"/>
      <c r="X67" s="2"/>
      <c r="Y67" s="2"/>
      <c r="Z67" s="2"/>
    </row>
    <row r="68" spans="1:26" ht="26.25" customHeight="1" x14ac:dyDescent="0.3">
      <c r="A68" s="278"/>
      <c r="B68" s="387" t="s">
        <v>349</v>
      </c>
      <c r="C68" s="351"/>
      <c r="D68" s="87" t="s">
        <v>340</v>
      </c>
      <c r="E68" s="87"/>
      <c r="F68" s="290"/>
      <c r="G68" s="2"/>
      <c r="H68" s="2"/>
      <c r="I68" s="2"/>
      <c r="J68" s="2"/>
      <c r="K68" s="2"/>
      <c r="L68" s="2"/>
      <c r="M68" s="2"/>
      <c r="N68" s="2"/>
      <c r="O68" s="2"/>
      <c r="P68" s="2"/>
      <c r="Q68" s="2"/>
      <c r="R68" s="2"/>
      <c r="S68" s="2"/>
      <c r="T68" s="2"/>
      <c r="U68" s="2"/>
      <c r="V68" s="2"/>
      <c r="W68" s="2"/>
      <c r="X68" s="2"/>
      <c r="Y68" s="2"/>
      <c r="Z68" s="2"/>
    </row>
    <row r="69" spans="1:26" ht="26.25" customHeight="1" x14ac:dyDescent="0.3">
      <c r="A69" s="278"/>
      <c r="B69" s="387" t="s">
        <v>350</v>
      </c>
      <c r="C69" s="351"/>
      <c r="D69" s="87" t="s">
        <v>340</v>
      </c>
      <c r="E69" s="87"/>
      <c r="F69" s="290"/>
      <c r="G69" s="2"/>
      <c r="H69" s="2"/>
      <c r="I69" s="2"/>
      <c r="J69" s="2"/>
      <c r="K69" s="2"/>
      <c r="L69" s="2"/>
      <c r="M69" s="2"/>
      <c r="N69" s="2"/>
      <c r="O69" s="2"/>
      <c r="P69" s="2"/>
      <c r="Q69" s="2"/>
      <c r="R69" s="2"/>
      <c r="S69" s="2"/>
      <c r="T69" s="2"/>
      <c r="U69" s="2"/>
      <c r="V69" s="2"/>
      <c r="W69" s="2"/>
      <c r="X69" s="2"/>
      <c r="Y69" s="2"/>
      <c r="Z69" s="2"/>
    </row>
    <row r="70" spans="1:26" ht="26.25" customHeight="1" x14ac:dyDescent="0.3">
      <c r="A70" s="278"/>
      <c r="B70" s="387" t="s">
        <v>351</v>
      </c>
      <c r="C70" s="351"/>
      <c r="D70" s="133" t="s">
        <v>340</v>
      </c>
      <c r="E70" s="133"/>
      <c r="F70" s="290"/>
      <c r="G70" s="2"/>
      <c r="H70" s="2"/>
      <c r="I70" s="2"/>
      <c r="J70" s="2"/>
      <c r="K70" s="2"/>
      <c r="L70" s="2"/>
      <c r="M70" s="2"/>
      <c r="N70" s="2"/>
      <c r="O70" s="2"/>
      <c r="P70" s="2"/>
      <c r="Q70" s="2"/>
      <c r="R70" s="2"/>
      <c r="S70" s="2"/>
      <c r="T70" s="2"/>
      <c r="U70" s="2"/>
      <c r="V70" s="2"/>
      <c r="W70" s="2"/>
      <c r="X70" s="2"/>
      <c r="Y70" s="2"/>
      <c r="Z70" s="2"/>
    </row>
    <row r="71" spans="1:26" ht="26.25" customHeight="1" x14ac:dyDescent="0.3">
      <c r="A71" s="278"/>
      <c r="B71" s="387" t="s">
        <v>352</v>
      </c>
      <c r="C71" s="351"/>
      <c r="D71" s="133" t="s">
        <v>340</v>
      </c>
      <c r="E71" s="133"/>
      <c r="F71" s="290"/>
      <c r="G71" s="2"/>
      <c r="H71" s="2"/>
      <c r="I71" s="2"/>
      <c r="J71" s="2"/>
      <c r="K71" s="2"/>
      <c r="L71" s="2"/>
      <c r="M71" s="2"/>
      <c r="N71" s="2"/>
      <c r="O71" s="2"/>
      <c r="P71" s="2"/>
      <c r="Q71" s="2"/>
      <c r="R71" s="2"/>
      <c r="S71" s="2"/>
      <c r="T71" s="2"/>
      <c r="U71" s="2"/>
      <c r="V71" s="2"/>
      <c r="W71" s="2"/>
      <c r="X71" s="2"/>
      <c r="Y71" s="2"/>
      <c r="Z71" s="2"/>
    </row>
    <row r="72" spans="1:26" ht="26.25" customHeight="1" x14ac:dyDescent="0.3">
      <c r="A72" s="278"/>
      <c r="B72" s="387" t="s">
        <v>353</v>
      </c>
      <c r="C72" s="351"/>
      <c r="D72" s="133" t="s">
        <v>340</v>
      </c>
      <c r="E72" s="133"/>
      <c r="F72" s="290"/>
      <c r="G72" s="2"/>
      <c r="H72" s="2"/>
      <c r="I72" s="2"/>
      <c r="J72" s="2"/>
      <c r="K72" s="2"/>
      <c r="L72" s="2"/>
      <c r="M72" s="2"/>
      <c r="N72" s="2"/>
      <c r="O72" s="2"/>
      <c r="P72" s="2"/>
      <c r="Q72" s="2"/>
      <c r="R72" s="2"/>
      <c r="S72" s="2"/>
      <c r="T72" s="2"/>
      <c r="U72" s="2"/>
      <c r="V72" s="2"/>
      <c r="W72" s="2"/>
      <c r="X72" s="2"/>
      <c r="Y72" s="2"/>
      <c r="Z72" s="2"/>
    </row>
    <row r="73" spans="1:26" ht="26.25" customHeight="1" x14ac:dyDescent="0.3">
      <c r="A73" s="278"/>
      <c r="B73" s="387" t="s">
        <v>354</v>
      </c>
      <c r="C73" s="351"/>
      <c r="D73" s="133" t="s">
        <v>340</v>
      </c>
      <c r="E73" s="133"/>
      <c r="F73" s="290"/>
      <c r="G73" s="2"/>
      <c r="H73" s="2"/>
      <c r="I73" s="2"/>
      <c r="J73" s="2"/>
      <c r="K73" s="2"/>
      <c r="L73" s="2"/>
      <c r="M73" s="2"/>
      <c r="N73" s="2"/>
      <c r="O73" s="2"/>
      <c r="P73" s="2"/>
      <c r="Q73" s="2"/>
      <c r="R73" s="2"/>
      <c r="S73" s="2"/>
      <c r="T73" s="2"/>
      <c r="U73" s="2"/>
      <c r="V73" s="2"/>
      <c r="W73" s="2"/>
      <c r="X73" s="2"/>
      <c r="Y73" s="2"/>
      <c r="Z73" s="2"/>
    </row>
    <row r="74" spans="1:26" ht="26.25" customHeight="1" x14ac:dyDescent="0.3">
      <c r="A74" s="278"/>
      <c r="B74" s="387" t="s">
        <v>355</v>
      </c>
      <c r="C74" s="351"/>
      <c r="D74" s="133"/>
      <c r="E74" s="133" t="s">
        <v>340</v>
      </c>
      <c r="F74" s="290"/>
      <c r="G74" s="2"/>
      <c r="H74" s="2"/>
      <c r="I74" s="2"/>
      <c r="J74" s="2"/>
      <c r="K74" s="2"/>
      <c r="L74" s="2"/>
      <c r="M74" s="2"/>
      <c r="N74" s="2"/>
      <c r="O74" s="2"/>
      <c r="P74" s="2"/>
      <c r="Q74" s="2"/>
      <c r="R74" s="2"/>
      <c r="S74" s="2"/>
      <c r="T74" s="2"/>
      <c r="U74" s="2"/>
      <c r="V74" s="2"/>
      <c r="W74" s="2"/>
      <c r="X74" s="2"/>
      <c r="Y74" s="2"/>
      <c r="Z74" s="2"/>
    </row>
    <row r="75" spans="1:26" ht="26.25" customHeight="1" x14ac:dyDescent="0.3">
      <c r="A75" s="278"/>
      <c r="B75" s="387" t="s">
        <v>356</v>
      </c>
      <c r="C75" s="351"/>
      <c r="D75" s="133" t="s">
        <v>340</v>
      </c>
      <c r="E75" s="133"/>
      <c r="F75" s="290"/>
      <c r="G75" s="2"/>
      <c r="H75" s="2"/>
      <c r="I75" s="2"/>
      <c r="J75" s="2"/>
      <c r="K75" s="2"/>
      <c r="L75" s="2"/>
      <c r="M75" s="2"/>
      <c r="N75" s="2"/>
      <c r="O75" s="2"/>
      <c r="P75" s="2"/>
      <c r="Q75" s="2"/>
      <c r="R75" s="2"/>
      <c r="S75" s="2"/>
      <c r="T75" s="2"/>
      <c r="U75" s="2"/>
      <c r="V75" s="2"/>
      <c r="W75" s="2"/>
      <c r="X75" s="2"/>
      <c r="Y75" s="2"/>
      <c r="Z75" s="2"/>
    </row>
    <row r="76" spans="1:26" ht="26.25" customHeight="1" x14ac:dyDescent="0.3">
      <c r="A76" s="278"/>
      <c r="B76" s="387" t="s">
        <v>357</v>
      </c>
      <c r="C76" s="351"/>
      <c r="D76" s="133" t="s">
        <v>340</v>
      </c>
      <c r="E76" s="133"/>
      <c r="F76" s="290"/>
      <c r="G76" s="2"/>
      <c r="H76" s="2"/>
      <c r="I76" s="2"/>
      <c r="J76" s="2"/>
      <c r="K76" s="2"/>
      <c r="L76" s="2"/>
      <c r="M76" s="2"/>
      <c r="N76" s="2"/>
      <c r="O76" s="2"/>
      <c r="P76" s="2"/>
      <c r="Q76" s="2"/>
      <c r="R76" s="2"/>
      <c r="S76" s="2"/>
      <c r="T76" s="2"/>
      <c r="U76" s="2"/>
      <c r="V76" s="2"/>
      <c r="W76" s="2"/>
      <c r="X76" s="2"/>
      <c r="Y76" s="2"/>
      <c r="Z76" s="2"/>
    </row>
    <row r="77" spans="1:26" ht="26.25" customHeight="1" x14ac:dyDescent="0.3">
      <c r="A77" s="278"/>
      <c r="B77" s="387" t="s">
        <v>358</v>
      </c>
      <c r="C77" s="351"/>
      <c r="D77" s="133"/>
      <c r="E77" s="133" t="s">
        <v>340</v>
      </c>
      <c r="F77" s="290"/>
      <c r="G77" s="2"/>
      <c r="H77" s="2"/>
      <c r="I77" s="2"/>
      <c r="J77" s="2"/>
      <c r="K77" s="2"/>
      <c r="L77" s="2"/>
      <c r="M77" s="2"/>
      <c r="N77" s="2"/>
      <c r="O77" s="2"/>
      <c r="P77" s="2"/>
      <c r="Q77" s="2"/>
      <c r="R77" s="2"/>
      <c r="S77" s="2"/>
      <c r="T77" s="2"/>
      <c r="U77" s="2"/>
      <c r="V77" s="2"/>
      <c r="W77" s="2"/>
      <c r="X77" s="2"/>
      <c r="Y77" s="2"/>
      <c r="Z77" s="2"/>
    </row>
    <row r="78" spans="1:26" ht="14.25" customHeight="1" x14ac:dyDescent="0.3">
      <c r="A78" s="279"/>
      <c r="B78" s="447" t="s">
        <v>123</v>
      </c>
      <c r="C78" s="353"/>
      <c r="D78" s="130">
        <f>+NOOO!B100</f>
        <v>11</v>
      </c>
      <c r="E78" s="131"/>
      <c r="F78" s="291"/>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3">
      <c r="A80" s="451" t="s">
        <v>335</v>
      </c>
      <c r="B80" s="374" t="s">
        <v>336</v>
      </c>
      <c r="C80" s="282"/>
      <c r="D80" s="448" t="s">
        <v>337</v>
      </c>
      <c r="E80" s="366"/>
      <c r="F80" s="449" t="s">
        <v>338</v>
      </c>
      <c r="G80" s="2"/>
      <c r="H80" s="2"/>
      <c r="I80" s="2"/>
      <c r="J80" s="2"/>
      <c r="K80" s="2"/>
      <c r="L80" s="2"/>
      <c r="M80" s="2"/>
      <c r="N80" s="2"/>
      <c r="O80" s="2"/>
      <c r="P80" s="2"/>
      <c r="Q80" s="2"/>
      <c r="R80" s="2"/>
      <c r="S80" s="2"/>
      <c r="T80" s="2"/>
      <c r="U80" s="2"/>
      <c r="V80" s="2"/>
      <c r="W80" s="2"/>
      <c r="X80" s="2"/>
      <c r="Y80" s="2"/>
      <c r="Z80" s="2"/>
    </row>
    <row r="81" spans="1:26" ht="21" customHeight="1" x14ac:dyDescent="0.3">
      <c r="A81" s="337"/>
      <c r="B81" s="338"/>
      <c r="C81" s="340"/>
      <c r="D81" s="132" t="s">
        <v>166</v>
      </c>
      <c r="E81" s="132" t="s">
        <v>167</v>
      </c>
      <c r="F81" s="341"/>
      <c r="G81" s="2"/>
      <c r="H81" s="2"/>
      <c r="I81" s="2"/>
      <c r="J81" s="2"/>
      <c r="K81" s="2"/>
      <c r="L81" s="2"/>
      <c r="M81" s="2"/>
      <c r="N81" s="2"/>
      <c r="O81" s="2"/>
      <c r="P81" s="2"/>
      <c r="Q81" s="2"/>
      <c r="R81" s="2"/>
      <c r="S81" s="2"/>
      <c r="T81" s="2"/>
      <c r="U81" s="2"/>
      <c r="V81" s="2"/>
      <c r="W81" s="2"/>
      <c r="X81" s="2"/>
      <c r="Y81" s="2"/>
      <c r="Z81" s="2"/>
    </row>
    <row r="82" spans="1:26" ht="26.25" customHeight="1" x14ac:dyDescent="0.3">
      <c r="A82" s="450"/>
      <c r="B82" s="387" t="s">
        <v>339</v>
      </c>
      <c r="C82" s="351"/>
      <c r="D82" s="87" t="s">
        <v>340</v>
      </c>
      <c r="E82" s="87"/>
      <c r="F82" s="452" t="str">
        <f>IF(D97="X","CATASTROFICO",IF(AND(D101&gt;0,D101&lt;=5),"MODERADO",IF(AND(D101&gt;=6,D101&lt;=11),"MAYOR",IF(AND(D101&gt;=12,D101&lt;=19),"CATASTROFICO"," "))))</f>
        <v>MAYOR</v>
      </c>
      <c r="G82" s="2"/>
      <c r="H82" s="2"/>
      <c r="I82" s="2"/>
      <c r="J82" s="2"/>
      <c r="K82" s="2"/>
      <c r="L82" s="2"/>
      <c r="M82" s="2"/>
      <c r="N82" s="2"/>
      <c r="O82" s="2"/>
      <c r="P82" s="2"/>
      <c r="Q82" s="2"/>
      <c r="R82" s="2"/>
      <c r="S82" s="2"/>
      <c r="T82" s="2"/>
      <c r="U82" s="2"/>
      <c r="V82" s="2"/>
      <c r="W82" s="2"/>
      <c r="X82" s="2"/>
      <c r="Y82" s="2"/>
      <c r="Z82" s="2"/>
    </row>
    <row r="83" spans="1:26" ht="26.25" customHeight="1" x14ac:dyDescent="0.3">
      <c r="A83" s="278"/>
      <c r="B83" s="387" t="s">
        <v>341</v>
      </c>
      <c r="C83" s="351"/>
      <c r="D83" s="87"/>
      <c r="E83" s="87" t="s">
        <v>340</v>
      </c>
      <c r="F83" s="290"/>
      <c r="G83" s="2"/>
      <c r="H83" s="2"/>
      <c r="I83" s="2"/>
      <c r="J83" s="2"/>
      <c r="K83" s="2"/>
      <c r="L83" s="2"/>
      <c r="M83" s="2"/>
      <c r="N83" s="2"/>
      <c r="O83" s="2"/>
      <c r="P83" s="2"/>
      <c r="Q83" s="2"/>
      <c r="R83" s="2"/>
      <c r="S83" s="2"/>
      <c r="T83" s="2"/>
      <c r="U83" s="2"/>
      <c r="V83" s="2"/>
      <c r="W83" s="2"/>
      <c r="X83" s="2"/>
      <c r="Y83" s="2"/>
      <c r="Z83" s="2"/>
    </row>
    <row r="84" spans="1:26" ht="26.25" customHeight="1" x14ac:dyDescent="0.3">
      <c r="A84" s="278"/>
      <c r="B84" s="387" t="s">
        <v>342</v>
      </c>
      <c r="C84" s="351"/>
      <c r="D84" s="87" t="s">
        <v>340</v>
      </c>
      <c r="E84" s="87"/>
      <c r="F84" s="290"/>
      <c r="G84" s="2"/>
      <c r="H84" s="2"/>
      <c r="I84" s="2"/>
      <c r="J84" s="2"/>
      <c r="K84" s="2"/>
      <c r="L84" s="2"/>
      <c r="M84" s="2"/>
      <c r="N84" s="2"/>
      <c r="O84" s="2"/>
      <c r="P84" s="2"/>
      <c r="Q84" s="2"/>
      <c r="R84" s="2"/>
      <c r="S84" s="2"/>
      <c r="T84" s="2"/>
      <c r="U84" s="2"/>
      <c r="V84" s="2"/>
      <c r="W84" s="2"/>
      <c r="X84" s="2"/>
      <c r="Y84" s="2"/>
      <c r="Z84" s="2"/>
    </row>
    <row r="85" spans="1:26" ht="26.25" customHeight="1" x14ac:dyDescent="0.3">
      <c r="A85" s="278"/>
      <c r="B85" s="387" t="s">
        <v>343</v>
      </c>
      <c r="C85" s="351"/>
      <c r="D85" s="87"/>
      <c r="E85" s="87" t="s">
        <v>340</v>
      </c>
      <c r="F85" s="290"/>
      <c r="G85" s="2"/>
      <c r="H85" s="2"/>
      <c r="I85" s="2"/>
      <c r="J85" s="2"/>
      <c r="K85" s="2"/>
      <c r="L85" s="2"/>
      <c r="M85" s="2"/>
      <c r="N85" s="2"/>
      <c r="O85" s="2"/>
      <c r="P85" s="2"/>
      <c r="Q85" s="2"/>
      <c r="R85" s="2"/>
      <c r="S85" s="2"/>
      <c r="T85" s="2"/>
      <c r="U85" s="2"/>
      <c r="V85" s="2"/>
      <c r="W85" s="2"/>
      <c r="X85" s="2"/>
      <c r="Y85" s="2"/>
      <c r="Z85" s="2"/>
    </row>
    <row r="86" spans="1:26" ht="26.25" customHeight="1" x14ac:dyDescent="0.3">
      <c r="A86" s="278"/>
      <c r="B86" s="387" t="s">
        <v>344</v>
      </c>
      <c r="C86" s="351"/>
      <c r="D86" s="87" t="s">
        <v>340</v>
      </c>
      <c r="E86" s="87"/>
      <c r="F86" s="290"/>
      <c r="G86" s="2"/>
      <c r="H86" s="2"/>
      <c r="I86" s="2"/>
      <c r="J86" s="2"/>
      <c r="K86" s="2"/>
      <c r="L86" s="2"/>
      <c r="M86" s="2"/>
      <c r="N86" s="2"/>
      <c r="O86" s="2"/>
      <c r="P86" s="2"/>
      <c r="Q86" s="2"/>
      <c r="R86" s="2"/>
      <c r="S86" s="2"/>
      <c r="T86" s="2"/>
      <c r="U86" s="2"/>
      <c r="V86" s="2"/>
      <c r="W86" s="2"/>
      <c r="X86" s="2"/>
      <c r="Y86" s="2"/>
      <c r="Z86" s="2"/>
    </row>
    <row r="87" spans="1:26" ht="26.25" customHeight="1" x14ac:dyDescent="0.3">
      <c r="A87" s="278"/>
      <c r="B87" s="387" t="s">
        <v>345</v>
      </c>
      <c r="C87" s="351"/>
      <c r="D87" s="87"/>
      <c r="E87" s="87" t="s">
        <v>340</v>
      </c>
      <c r="F87" s="290"/>
      <c r="G87" s="2"/>
      <c r="H87" s="2"/>
      <c r="I87" s="2"/>
      <c r="J87" s="2"/>
      <c r="K87" s="2"/>
      <c r="L87" s="2"/>
      <c r="M87" s="2"/>
      <c r="N87" s="2"/>
      <c r="O87" s="2"/>
      <c r="P87" s="2"/>
      <c r="Q87" s="2"/>
      <c r="R87" s="2"/>
      <c r="S87" s="2"/>
      <c r="T87" s="2"/>
      <c r="U87" s="2"/>
      <c r="V87" s="2"/>
      <c r="W87" s="2"/>
      <c r="X87" s="2"/>
      <c r="Y87" s="2"/>
      <c r="Z87" s="2"/>
    </row>
    <row r="88" spans="1:26" ht="26.25" customHeight="1" x14ac:dyDescent="0.3">
      <c r="A88" s="278"/>
      <c r="B88" s="387" t="s">
        <v>346</v>
      </c>
      <c r="C88" s="351"/>
      <c r="D88" s="87"/>
      <c r="E88" s="87" t="s">
        <v>340</v>
      </c>
      <c r="F88" s="290"/>
      <c r="G88" s="2"/>
      <c r="H88" s="2"/>
      <c r="I88" s="2"/>
      <c r="J88" s="2"/>
      <c r="K88" s="2"/>
      <c r="L88" s="2"/>
      <c r="M88" s="2"/>
      <c r="N88" s="2"/>
      <c r="O88" s="2"/>
      <c r="P88" s="2"/>
      <c r="Q88" s="2"/>
      <c r="R88" s="2"/>
      <c r="S88" s="2"/>
      <c r="T88" s="2"/>
      <c r="U88" s="2"/>
      <c r="V88" s="2"/>
      <c r="W88" s="2"/>
      <c r="X88" s="2"/>
      <c r="Y88" s="2"/>
      <c r="Z88" s="2"/>
    </row>
    <row r="89" spans="1:26" ht="33" customHeight="1" x14ac:dyDescent="0.3">
      <c r="A89" s="278"/>
      <c r="B89" s="387" t="s">
        <v>347</v>
      </c>
      <c r="C89" s="351"/>
      <c r="D89" s="87"/>
      <c r="E89" s="87" t="s">
        <v>340</v>
      </c>
      <c r="F89" s="290"/>
      <c r="G89" s="2"/>
      <c r="H89" s="2"/>
      <c r="I89" s="2"/>
      <c r="J89" s="2"/>
      <c r="K89" s="2"/>
      <c r="L89" s="2"/>
      <c r="M89" s="2"/>
      <c r="N89" s="2"/>
      <c r="O89" s="2"/>
      <c r="P89" s="2"/>
      <c r="Q89" s="2"/>
      <c r="R89" s="2"/>
      <c r="S89" s="2"/>
      <c r="T89" s="2"/>
      <c r="U89" s="2"/>
      <c r="V89" s="2"/>
      <c r="W89" s="2"/>
      <c r="X89" s="2"/>
      <c r="Y89" s="2"/>
      <c r="Z89" s="2"/>
    </row>
    <row r="90" spans="1:26" ht="26.25" customHeight="1" x14ac:dyDescent="0.3">
      <c r="A90" s="278"/>
      <c r="B90" s="387" t="s">
        <v>348</v>
      </c>
      <c r="C90" s="351"/>
      <c r="D90" s="87"/>
      <c r="E90" s="87" t="s">
        <v>340</v>
      </c>
      <c r="F90" s="290"/>
      <c r="G90" s="2"/>
      <c r="H90" s="2"/>
      <c r="I90" s="2"/>
      <c r="J90" s="2"/>
      <c r="K90" s="2"/>
      <c r="L90" s="2"/>
      <c r="M90" s="2"/>
      <c r="N90" s="2"/>
      <c r="O90" s="2"/>
      <c r="P90" s="2"/>
      <c r="Q90" s="2"/>
      <c r="R90" s="2"/>
      <c r="S90" s="2"/>
      <c r="T90" s="2"/>
      <c r="U90" s="2"/>
      <c r="V90" s="2"/>
      <c r="W90" s="2"/>
      <c r="X90" s="2"/>
      <c r="Y90" s="2"/>
      <c r="Z90" s="2"/>
    </row>
    <row r="91" spans="1:26" ht="26.25" customHeight="1" x14ac:dyDescent="0.3">
      <c r="A91" s="278"/>
      <c r="B91" s="387" t="s">
        <v>349</v>
      </c>
      <c r="C91" s="351"/>
      <c r="D91" s="87" t="s">
        <v>340</v>
      </c>
      <c r="E91" s="87"/>
      <c r="F91" s="290"/>
      <c r="G91" s="2"/>
      <c r="H91" s="2"/>
      <c r="I91" s="2"/>
      <c r="J91" s="2"/>
      <c r="K91" s="2"/>
      <c r="L91" s="2"/>
      <c r="M91" s="2"/>
      <c r="N91" s="2"/>
      <c r="O91" s="2"/>
      <c r="P91" s="2"/>
      <c r="Q91" s="2"/>
      <c r="R91" s="2"/>
      <c r="S91" s="2"/>
      <c r="T91" s="2"/>
      <c r="U91" s="2"/>
      <c r="V91" s="2"/>
      <c r="W91" s="2"/>
      <c r="X91" s="2"/>
      <c r="Y91" s="2"/>
      <c r="Z91" s="2"/>
    </row>
    <row r="92" spans="1:26" ht="26.25" customHeight="1" x14ac:dyDescent="0.3">
      <c r="A92" s="278"/>
      <c r="B92" s="387" t="s">
        <v>350</v>
      </c>
      <c r="C92" s="351"/>
      <c r="D92" s="87" t="s">
        <v>340</v>
      </c>
      <c r="E92" s="87"/>
      <c r="F92" s="290"/>
      <c r="G92" s="2"/>
      <c r="H92" s="2"/>
      <c r="I92" s="2"/>
      <c r="J92" s="2"/>
      <c r="K92" s="2"/>
      <c r="L92" s="2"/>
      <c r="M92" s="2"/>
      <c r="N92" s="2"/>
      <c r="O92" s="2"/>
      <c r="P92" s="2"/>
      <c r="Q92" s="2"/>
      <c r="R92" s="2"/>
      <c r="S92" s="2"/>
      <c r="T92" s="2"/>
      <c r="U92" s="2"/>
      <c r="V92" s="2"/>
      <c r="W92" s="2"/>
      <c r="X92" s="2"/>
      <c r="Y92" s="2"/>
      <c r="Z92" s="2"/>
    </row>
    <row r="93" spans="1:26" ht="26.25" customHeight="1" x14ac:dyDescent="0.3">
      <c r="A93" s="278"/>
      <c r="B93" s="387" t="s">
        <v>351</v>
      </c>
      <c r="C93" s="351"/>
      <c r="D93" s="133" t="s">
        <v>340</v>
      </c>
      <c r="E93" s="133"/>
      <c r="F93" s="290"/>
      <c r="G93" s="2"/>
      <c r="H93" s="2"/>
      <c r="I93" s="2"/>
      <c r="J93" s="2"/>
      <c r="K93" s="2"/>
      <c r="L93" s="2"/>
      <c r="M93" s="2"/>
      <c r="N93" s="2"/>
      <c r="O93" s="2"/>
      <c r="P93" s="2"/>
      <c r="Q93" s="2"/>
      <c r="R93" s="2"/>
      <c r="S93" s="2"/>
      <c r="T93" s="2"/>
      <c r="U93" s="2"/>
      <c r="V93" s="2"/>
      <c r="W93" s="2"/>
      <c r="X93" s="2"/>
      <c r="Y93" s="2"/>
      <c r="Z93" s="2"/>
    </row>
    <row r="94" spans="1:26" ht="26.25" customHeight="1" x14ac:dyDescent="0.3">
      <c r="A94" s="278"/>
      <c r="B94" s="387" t="s">
        <v>352</v>
      </c>
      <c r="C94" s="351"/>
      <c r="D94" s="133" t="s">
        <v>340</v>
      </c>
      <c r="E94" s="133"/>
      <c r="F94" s="290"/>
      <c r="G94" s="2"/>
      <c r="H94" s="2"/>
      <c r="I94" s="2"/>
      <c r="J94" s="2"/>
      <c r="K94" s="2"/>
      <c r="L94" s="2"/>
      <c r="M94" s="2"/>
      <c r="N94" s="2"/>
      <c r="O94" s="2"/>
      <c r="P94" s="2"/>
      <c r="Q94" s="2"/>
      <c r="R94" s="2"/>
      <c r="S94" s="2"/>
      <c r="T94" s="2"/>
      <c r="U94" s="2"/>
      <c r="V94" s="2"/>
      <c r="W94" s="2"/>
      <c r="X94" s="2"/>
      <c r="Y94" s="2"/>
      <c r="Z94" s="2"/>
    </row>
    <row r="95" spans="1:26" ht="26.25" customHeight="1" x14ac:dyDescent="0.3">
      <c r="A95" s="278"/>
      <c r="B95" s="387" t="s">
        <v>353</v>
      </c>
      <c r="C95" s="351"/>
      <c r="D95" s="133" t="s">
        <v>340</v>
      </c>
      <c r="E95" s="133"/>
      <c r="F95" s="290"/>
      <c r="G95" s="2"/>
      <c r="H95" s="2"/>
      <c r="I95" s="2"/>
      <c r="J95" s="2"/>
      <c r="K95" s="2"/>
      <c r="L95" s="2"/>
      <c r="M95" s="2"/>
      <c r="N95" s="2"/>
      <c r="O95" s="2"/>
      <c r="P95" s="2"/>
      <c r="Q95" s="2"/>
      <c r="R95" s="2"/>
      <c r="S95" s="2"/>
      <c r="T95" s="2"/>
      <c r="U95" s="2"/>
      <c r="V95" s="2"/>
      <c r="W95" s="2"/>
      <c r="X95" s="2"/>
      <c r="Y95" s="2"/>
      <c r="Z95" s="2"/>
    </row>
    <row r="96" spans="1:26" ht="26.25" customHeight="1" x14ac:dyDescent="0.3">
      <c r="A96" s="278"/>
      <c r="B96" s="387" t="s">
        <v>354</v>
      </c>
      <c r="C96" s="351"/>
      <c r="D96" s="133" t="s">
        <v>340</v>
      </c>
      <c r="E96" s="133"/>
      <c r="F96" s="290"/>
      <c r="G96" s="2"/>
      <c r="H96" s="2"/>
      <c r="I96" s="2"/>
      <c r="J96" s="2"/>
      <c r="K96" s="2"/>
      <c r="L96" s="2"/>
      <c r="M96" s="2"/>
      <c r="N96" s="2"/>
      <c r="O96" s="2"/>
      <c r="P96" s="2"/>
      <c r="Q96" s="2"/>
      <c r="R96" s="2"/>
      <c r="S96" s="2"/>
      <c r="T96" s="2"/>
      <c r="U96" s="2"/>
      <c r="V96" s="2"/>
      <c r="W96" s="2"/>
      <c r="X96" s="2"/>
      <c r="Y96" s="2"/>
      <c r="Z96" s="2"/>
    </row>
    <row r="97" spans="1:26" ht="26.25" customHeight="1" x14ac:dyDescent="0.3">
      <c r="A97" s="278"/>
      <c r="B97" s="387" t="s">
        <v>355</v>
      </c>
      <c r="C97" s="351"/>
      <c r="D97" s="133"/>
      <c r="E97" s="133" t="s">
        <v>340</v>
      </c>
      <c r="F97" s="290"/>
      <c r="G97" s="2"/>
      <c r="H97" s="2"/>
      <c r="I97" s="2"/>
      <c r="J97" s="2"/>
      <c r="K97" s="2"/>
      <c r="L97" s="2"/>
      <c r="M97" s="2"/>
      <c r="N97" s="2"/>
      <c r="O97" s="2"/>
      <c r="P97" s="2"/>
      <c r="Q97" s="2"/>
      <c r="R97" s="2"/>
      <c r="S97" s="2"/>
      <c r="T97" s="2"/>
      <c r="U97" s="2"/>
      <c r="V97" s="2"/>
      <c r="W97" s="2"/>
      <c r="X97" s="2"/>
      <c r="Y97" s="2"/>
      <c r="Z97" s="2"/>
    </row>
    <row r="98" spans="1:26" ht="26.25" customHeight="1" x14ac:dyDescent="0.3">
      <c r="A98" s="278"/>
      <c r="B98" s="387" t="s">
        <v>356</v>
      </c>
      <c r="C98" s="351"/>
      <c r="D98" s="133" t="s">
        <v>340</v>
      </c>
      <c r="E98" s="133"/>
      <c r="F98" s="290"/>
      <c r="G98" s="2"/>
      <c r="H98" s="2"/>
      <c r="I98" s="2"/>
      <c r="J98" s="2"/>
      <c r="K98" s="2"/>
      <c r="L98" s="2"/>
      <c r="M98" s="2"/>
      <c r="N98" s="2"/>
      <c r="O98" s="2"/>
      <c r="P98" s="2"/>
      <c r="Q98" s="2"/>
      <c r="R98" s="2"/>
      <c r="S98" s="2"/>
      <c r="T98" s="2"/>
      <c r="U98" s="2"/>
      <c r="V98" s="2"/>
      <c r="W98" s="2"/>
      <c r="X98" s="2"/>
      <c r="Y98" s="2"/>
      <c r="Z98" s="2"/>
    </row>
    <row r="99" spans="1:26" ht="26.25" customHeight="1" x14ac:dyDescent="0.3">
      <c r="A99" s="278"/>
      <c r="B99" s="387" t="s">
        <v>357</v>
      </c>
      <c r="C99" s="351"/>
      <c r="D99" s="133" t="s">
        <v>340</v>
      </c>
      <c r="E99" s="133"/>
      <c r="F99" s="290"/>
      <c r="G99" s="2"/>
      <c r="H99" s="2"/>
      <c r="I99" s="2"/>
      <c r="J99" s="2"/>
      <c r="K99" s="2"/>
      <c r="L99" s="2"/>
      <c r="M99" s="2"/>
      <c r="N99" s="2"/>
      <c r="O99" s="2"/>
      <c r="P99" s="2"/>
      <c r="Q99" s="2"/>
      <c r="R99" s="2"/>
      <c r="S99" s="2"/>
      <c r="T99" s="2"/>
      <c r="U99" s="2"/>
      <c r="V99" s="2"/>
      <c r="W99" s="2"/>
      <c r="X99" s="2"/>
      <c r="Y99" s="2"/>
      <c r="Z99" s="2"/>
    </row>
    <row r="100" spans="1:26" ht="26.25" customHeight="1" x14ac:dyDescent="0.3">
      <c r="A100" s="278"/>
      <c r="B100" s="387" t="s">
        <v>358</v>
      </c>
      <c r="C100" s="351"/>
      <c r="D100" s="133"/>
      <c r="E100" s="133" t="s">
        <v>340</v>
      </c>
      <c r="F100" s="290"/>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79"/>
      <c r="B101" s="447" t="s">
        <v>123</v>
      </c>
      <c r="C101" s="353"/>
      <c r="D101" s="130">
        <f>+NOOO!B123</f>
        <v>11</v>
      </c>
      <c r="E101" s="131"/>
      <c r="F101" s="291"/>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3">
      <c r="A103" s="451" t="s">
        <v>335</v>
      </c>
      <c r="B103" s="374" t="s">
        <v>336</v>
      </c>
      <c r="C103" s="282"/>
      <c r="D103" s="448" t="s">
        <v>337</v>
      </c>
      <c r="E103" s="366"/>
      <c r="F103" s="449" t="s">
        <v>338</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3">
      <c r="A104" s="337"/>
      <c r="B104" s="338"/>
      <c r="C104" s="340"/>
      <c r="D104" s="132" t="s">
        <v>166</v>
      </c>
      <c r="E104" s="132" t="s">
        <v>167</v>
      </c>
      <c r="F104" s="341"/>
      <c r="G104" s="2"/>
      <c r="H104" s="2"/>
      <c r="I104" s="2"/>
      <c r="J104" s="2"/>
      <c r="K104" s="2"/>
      <c r="L104" s="2"/>
      <c r="M104" s="2"/>
      <c r="N104" s="2"/>
      <c r="O104" s="2"/>
      <c r="P104" s="2"/>
      <c r="Q104" s="2"/>
      <c r="R104" s="2"/>
      <c r="S104" s="2"/>
      <c r="T104" s="2"/>
      <c r="U104" s="2"/>
      <c r="V104" s="2"/>
      <c r="W104" s="2"/>
      <c r="X104" s="2"/>
      <c r="Y104" s="2"/>
      <c r="Z104" s="2"/>
    </row>
    <row r="105" spans="1:26" ht="26.25" customHeight="1" x14ac:dyDescent="0.3">
      <c r="A105" s="450"/>
      <c r="B105" s="387" t="s">
        <v>339</v>
      </c>
      <c r="C105" s="351"/>
      <c r="D105" s="87" t="s">
        <v>340</v>
      </c>
      <c r="E105" s="87"/>
      <c r="F105" s="452" t="str">
        <f>IF(D120="X","CATASTROFICO",IF(AND(D124&gt;0,D124&lt;=5),"MODERADO",IF(AND(D124&gt;=6,D124&lt;=11),"MAYOR",IF(AND(D124&gt;=12,D124&lt;=19),"CATASTROFICO"," "))))</f>
        <v>MAYOR</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3">
      <c r="A106" s="278"/>
      <c r="B106" s="387" t="s">
        <v>341</v>
      </c>
      <c r="C106" s="351"/>
      <c r="D106" s="87"/>
      <c r="E106" s="87" t="s">
        <v>340</v>
      </c>
      <c r="F106" s="290"/>
      <c r="G106" s="2"/>
      <c r="H106" s="2"/>
      <c r="I106" s="2"/>
      <c r="J106" s="2"/>
      <c r="K106" s="2"/>
      <c r="L106" s="2"/>
      <c r="M106" s="2"/>
      <c r="N106" s="2"/>
      <c r="O106" s="2"/>
      <c r="P106" s="2"/>
      <c r="Q106" s="2"/>
      <c r="R106" s="2"/>
      <c r="S106" s="2"/>
      <c r="T106" s="2"/>
      <c r="U106" s="2"/>
      <c r="V106" s="2"/>
      <c r="W106" s="2"/>
      <c r="X106" s="2"/>
      <c r="Y106" s="2"/>
      <c r="Z106" s="2"/>
    </row>
    <row r="107" spans="1:26" ht="26.25" customHeight="1" x14ac:dyDescent="0.3">
      <c r="A107" s="278"/>
      <c r="B107" s="387" t="s">
        <v>342</v>
      </c>
      <c r="C107" s="351"/>
      <c r="D107" s="87" t="s">
        <v>340</v>
      </c>
      <c r="E107" s="87"/>
      <c r="F107" s="290"/>
      <c r="G107" s="2"/>
      <c r="H107" s="2"/>
      <c r="I107" s="2"/>
      <c r="J107" s="2"/>
      <c r="K107" s="2"/>
      <c r="L107" s="2"/>
      <c r="M107" s="2"/>
      <c r="N107" s="2"/>
      <c r="O107" s="2"/>
      <c r="P107" s="2"/>
      <c r="Q107" s="2"/>
      <c r="R107" s="2"/>
      <c r="S107" s="2"/>
      <c r="T107" s="2"/>
      <c r="U107" s="2"/>
      <c r="V107" s="2"/>
      <c r="W107" s="2"/>
      <c r="X107" s="2"/>
      <c r="Y107" s="2"/>
      <c r="Z107" s="2"/>
    </row>
    <row r="108" spans="1:26" ht="26.25" customHeight="1" x14ac:dyDescent="0.3">
      <c r="A108" s="278"/>
      <c r="B108" s="387" t="s">
        <v>343</v>
      </c>
      <c r="C108" s="351"/>
      <c r="D108" s="87"/>
      <c r="E108" s="87" t="s">
        <v>340</v>
      </c>
      <c r="F108" s="290"/>
      <c r="G108" s="2"/>
      <c r="H108" s="2"/>
      <c r="I108" s="2"/>
      <c r="J108" s="2"/>
      <c r="K108" s="2"/>
      <c r="L108" s="2"/>
      <c r="M108" s="2"/>
      <c r="N108" s="2"/>
      <c r="O108" s="2"/>
      <c r="P108" s="2"/>
      <c r="Q108" s="2"/>
      <c r="R108" s="2"/>
      <c r="S108" s="2"/>
      <c r="T108" s="2"/>
      <c r="U108" s="2"/>
      <c r="V108" s="2"/>
      <c r="W108" s="2"/>
      <c r="X108" s="2"/>
      <c r="Y108" s="2"/>
      <c r="Z108" s="2"/>
    </row>
    <row r="109" spans="1:26" ht="26.25" customHeight="1" x14ac:dyDescent="0.3">
      <c r="A109" s="278"/>
      <c r="B109" s="387" t="s">
        <v>344</v>
      </c>
      <c r="C109" s="351"/>
      <c r="D109" s="87" t="s">
        <v>340</v>
      </c>
      <c r="E109" s="87"/>
      <c r="F109" s="290"/>
      <c r="G109" s="2"/>
      <c r="H109" s="2"/>
      <c r="I109" s="2"/>
      <c r="J109" s="2"/>
      <c r="K109" s="2"/>
      <c r="L109" s="2"/>
      <c r="M109" s="2"/>
      <c r="N109" s="2"/>
      <c r="O109" s="2"/>
      <c r="P109" s="2"/>
      <c r="Q109" s="2"/>
      <c r="R109" s="2"/>
      <c r="S109" s="2"/>
      <c r="T109" s="2"/>
      <c r="U109" s="2"/>
      <c r="V109" s="2"/>
      <c r="W109" s="2"/>
      <c r="X109" s="2"/>
      <c r="Y109" s="2"/>
      <c r="Z109" s="2"/>
    </row>
    <row r="110" spans="1:26" ht="26.25" customHeight="1" x14ac:dyDescent="0.3">
      <c r="A110" s="278"/>
      <c r="B110" s="387" t="s">
        <v>345</v>
      </c>
      <c r="C110" s="351"/>
      <c r="D110" s="87"/>
      <c r="E110" s="87" t="s">
        <v>340</v>
      </c>
      <c r="F110" s="290"/>
      <c r="G110" s="2"/>
      <c r="H110" s="2"/>
      <c r="I110" s="2"/>
      <c r="J110" s="2"/>
      <c r="K110" s="2"/>
      <c r="L110" s="2"/>
      <c r="M110" s="2"/>
      <c r="N110" s="2"/>
      <c r="O110" s="2"/>
      <c r="P110" s="2"/>
      <c r="Q110" s="2"/>
      <c r="R110" s="2"/>
      <c r="S110" s="2"/>
      <c r="T110" s="2"/>
      <c r="U110" s="2"/>
      <c r="V110" s="2"/>
      <c r="W110" s="2"/>
      <c r="X110" s="2"/>
      <c r="Y110" s="2"/>
      <c r="Z110" s="2"/>
    </row>
    <row r="111" spans="1:26" ht="26.25" customHeight="1" x14ac:dyDescent="0.3">
      <c r="A111" s="278"/>
      <c r="B111" s="387" t="s">
        <v>346</v>
      </c>
      <c r="C111" s="351"/>
      <c r="D111" s="87"/>
      <c r="E111" s="87" t="s">
        <v>340</v>
      </c>
      <c r="F111" s="290"/>
      <c r="G111" s="2"/>
      <c r="H111" s="2"/>
      <c r="I111" s="2"/>
      <c r="J111" s="2"/>
      <c r="K111" s="2"/>
      <c r="L111" s="2"/>
      <c r="M111" s="2"/>
      <c r="N111" s="2"/>
      <c r="O111" s="2"/>
      <c r="P111" s="2"/>
      <c r="Q111" s="2"/>
      <c r="R111" s="2"/>
      <c r="S111" s="2"/>
      <c r="T111" s="2"/>
      <c r="U111" s="2"/>
      <c r="V111" s="2"/>
      <c r="W111" s="2"/>
      <c r="X111" s="2"/>
      <c r="Y111" s="2"/>
      <c r="Z111" s="2"/>
    </row>
    <row r="112" spans="1:26" ht="36" customHeight="1" x14ac:dyDescent="0.3">
      <c r="A112" s="278"/>
      <c r="B112" s="387" t="s">
        <v>347</v>
      </c>
      <c r="C112" s="351"/>
      <c r="D112" s="87"/>
      <c r="E112" s="87" t="s">
        <v>340</v>
      </c>
      <c r="F112" s="290"/>
      <c r="G112" s="2"/>
      <c r="H112" s="2"/>
      <c r="I112" s="2"/>
      <c r="J112" s="2"/>
      <c r="K112" s="2"/>
      <c r="L112" s="2"/>
      <c r="M112" s="2"/>
      <c r="N112" s="2"/>
      <c r="O112" s="2"/>
      <c r="P112" s="2"/>
      <c r="Q112" s="2"/>
      <c r="R112" s="2"/>
      <c r="S112" s="2"/>
      <c r="T112" s="2"/>
      <c r="U112" s="2"/>
      <c r="V112" s="2"/>
      <c r="W112" s="2"/>
      <c r="X112" s="2"/>
      <c r="Y112" s="2"/>
      <c r="Z112" s="2"/>
    </row>
    <row r="113" spans="1:26" ht="26.25" customHeight="1" x14ac:dyDescent="0.3">
      <c r="A113" s="278"/>
      <c r="B113" s="387" t="s">
        <v>348</v>
      </c>
      <c r="C113" s="351"/>
      <c r="D113" s="87"/>
      <c r="E113" s="87" t="s">
        <v>340</v>
      </c>
      <c r="F113" s="290"/>
      <c r="G113" s="2"/>
      <c r="H113" s="2"/>
      <c r="I113" s="2"/>
      <c r="J113" s="2"/>
      <c r="K113" s="2"/>
      <c r="L113" s="2"/>
      <c r="M113" s="2"/>
      <c r="N113" s="2"/>
      <c r="O113" s="2"/>
      <c r="P113" s="2"/>
      <c r="Q113" s="2"/>
      <c r="R113" s="2"/>
      <c r="S113" s="2"/>
      <c r="T113" s="2"/>
      <c r="U113" s="2"/>
      <c r="V113" s="2"/>
      <c r="W113" s="2"/>
      <c r="X113" s="2"/>
      <c r="Y113" s="2"/>
      <c r="Z113" s="2"/>
    </row>
    <row r="114" spans="1:26" ht="26.25" customHeight="1" x14ac:dyDescent="0.3">
      <c r="A114" s="278"/>
      <c r="B114" s="387" t="s">
        <v>349</v>
      </c>
      <c r="C114" s="351"/>
      <c r="D114" s="87" t="s">
        <v>340</v>
      </c>
      <c r="E114" s="87"/>
      <c r="F114" s="290"/>
      <c r="G114" s="2"/>
      <c r="H114" s="2"/>
      <c r="I114" s="2"/>
      <c r="J114" s="2"/>
      <c r="K114" s="2"/>
      <c r="L114" s="2"/>
      <c r="M114" s="2"/>
      <c r="N114" s="2"/>
      <c r="O114" s="2"/>
      <c r="P114" s="2"/>
      <c r="Q114" s="2"/>
      <c r="R114" s="2"/>
      <c r="S114" s="2"/>
      <c r="T114" s="2"/>
      <c r="U114" s="2"/>
      <c r="V114" s="2"/>
      <c r="W114" s="2"/>
      <c r="X114" s="2"/>
      <c r="Y114" s="2"/>
      <c r="Z114" s="2"/>
    </row>
    <row r="115" spans="1:26" ht="26.25" customHeight="1" x14ac:dyDescent="0.3">
      <c r="A115" s="278"/>
      <c r="B115" s="387" t="s">
        <v>350</v>
      </c>
      <c r="C115" s="351"/>
      <c r="D115" s="87" t="s">
        <v>340</v>
      </c>
      <c r="E115" s="87"/>
      <c r="F115" s="290"/>
      <c r="G115" s="2"/>
      <c r="H115" s="2"/>
      <c r="I115" s="2"/>
      <c r="J115" s="2"/>
      <c r="K115" s="2"/>
      <c r="L115" s="2"/>
      <c r="M115" s="2"/>
      <c r="N115" s="2"/>
      <c r="O115" s="2"/>
      <c r="P115" s="2"/>
      <c r="Q115" s="2"/>
      <c r="R115" s="2"/>
      <c r="S115" s="2"/>
      <c r="T115" s="2"/>
      <c r="U115" s="2"/>
      <c r="V115" s="2"/>
      <c r="W115" s="2"/>
      <c r="X115" s="2"/>
      <c r="Y115" s="2"/>
      <c r="Z115" s="2"/>
    </row>
    <row r="116" spans="1:26" ht="26.25" customHeight="1" x14ac:dyDescent="0.3">
      <c r="A116" s="278"/>
      <c r="B116" s="387" t="s">
        <v>351</v>
      </c>
      <c r="C116" s="351"/>
      <c r="D116" s="133" t="s">
        <v>340</v>
      </c>
      <c r="E116" s="133"/>
      <c r="F116" s="290"/>
      <c r="G116" s="2"/>
      <c r="H116" s="2"/>
      <c r="I116" s="2"/>
      <c r="J116" s="2"/>
      <c r="K116" s="2"/>
      <c r="L116" s="2"/>
      <c r="M116" s="2"/>
      <c r="N116" s="2"/>
      <c r="O116" s="2"/>
      <c r="P116" s="2"/>
      <c r="Q116" s="2"/>
      <c r="R116" s="2"/>
      <c r="S116" s="2"/>
      <c r="T116" s="2"/>
      <c r="U116" s="2"/>
      <c r="V116" s="2"/>
      <c r="W116" s="2"/>
      <c r="X116" s="2"/>
      <c r="Y116" s="2"/>
      <c r="Z116" s="2"/>
    </row>
    <row r="117" spans="1:26" ht="26.25" customHeight="1" x14ac:dyDescent="0.3">
      <c r="A117" s="278"/>
      <c r="B117" s="387" t="s">
        <v>352</v>
      </c>
      <c r="C117" s="351"/>
      <c r="D117" s="133" t="s">
        <v>340</v>
      </c>
      <c r="E117" s="133"/>
      <c r="F117" s="290"/>
      <c r="G117" s="2"/>
      <c r="H117" s="2"/>
      <c r="I117" s="2"/>
      <c r="J117" s="2"/>
      <c r="K117" s="2"/>
      <c r="L117" s="2"/>
      <c r="M117" s="2"/>
      <c r="N117" s="2"/>
      <c r="O117" s="2"/>
      <c r="P117" s="2"/>
      <c r="Q117" s="2"/>
      <c r="R117" s="2"/>
      <c r="S117" s="2"/>
      <c r="T117" s="2"/>
      <c r="U117" s="2"/>
      <c r="V117" s="2"/>
      <c r="W117" s="2"/>
      <c r="X117" s="2"/>
      <c r="Y117" s="2"/>
      <c r="Z117" s="2"/>
    </row>
    <row r="118" spans="1:26" ht="26.25" customHeight="1" x14ac:dyDescent="0.3">
      <c r="A118" s="278"/>
      <c r="B118" s="387" t="s">
        <v>353</v>
      </c>
      <c r="C118" s="351"/>
      <c r="D118" s="133" t="s">
        <v>340</v>
      </c>
      <c r="E118" s="133"/>
      <c r="F118" s="290"/>
      <c r="G118" s="2"/>
      <c r="H118" s="2"/>
      <c r="I118" s="2"/>
      <c r="J118" s="2"/>
      <c r="K118" s="2"/>
      <c r="L118" s="2"/>
      <c r="M118" s="2"/>
      <c r="N118" s="2"/>
      <c r="O118" s="2"/>
      <c r="P118" s="2"/>
      <c r="Q118" s="2"/>
      <c r="R118" s="2"/>
      <c r="S118" s="2"/>
      <c r="T118" s="2"/>
      <c r="U118" s="2"/>
      <c r="V118" s="2"/>
      <c r="W118" s="2"/>
      <c r="X118" s="2"/>
      <c r="Y118" s="2"/>
      <c r="Z118" s="2"/>
    </row>
    <row r="119" spans="1:26" ht="26.25" customHeight="1" x14ac:dyDescent="0.3">
      <c r="A119" s="278"/>
      <c r="B119" s="387" t="s">
        <v>354</v>
      </c>
      <c r="C119" s="351"/>
      <c r="D119" s="133" t="s">
        <v>340</v>
      </c>
      <c r="E119" s="133"/>
      <c r="F119" s="290"/>
      <c r="G119" s="2"/>
      <c r="H119" s="2"/>
      <c r="I119" s="2"/>
      <c r="J119" s="2"/>
      <c r="K119" s="2"/>
      <c r="L119" s="2"/>
      <c r="M119" s="2"/>
      <c r="N119" s="2"/>
      <c r="O119" s="2"/>
      <c r="P119" s="2"/>
      <c r="Q119" s="2"/>
      <c r="R119" s="2"/>
      <c r="S119" s="2"/>
      <c r="T119" s="2"/>
      <c r="U119" s="2"/>
      <c r="V119" s="2"/>
      <c r="W119" s="2"/>
      <c r="X119" s="2"/>
      <c r="Y119" s="2"/>
      <c r="Z119" s="2"/>
    </row>
    <row r="120" spans="1:26" ht="26.25" customHeight="1" x14ac:dyDescent="0.3">
      <c r="A120" s="278"/>
      <c r="B120" s="387" t="s">
        <v>355</v>
      </c>
      <c r="C120" s="351"/>
      <c r="D120" s="133"/>
      <c r="E120" s="133" t="s">
        <v>340</v>
      </c>
      <c r="F120" s="290"/>
      <c r="G120" s="2"/>
      <c r="H120" s="2"/>
      <c r="I120" s="2"/>
      <c r="J120" s="2"/>
      <c r="K120" s="2"/>
      <c r="L120" s="2"/>
      <c r="M120" s="2"/>
      <c r="N120" s="2"/>
      <c r="O120" s="2"/>
      <c r="P120" s="2"/>
      <c r="Q120" s="2"/>
      <c r="R120" s="2"/>
      <c r="S120" s="2"/>
      <c r="T120" s="2"/>
      <c r="U120" s="2"/>
      <c r="V120" s="2"/>
      <c r="W120" s="2"/>
      <c r="X120" s="2"/>
      <c r="Y120" s="2"/>
      <c r="Z120" s="2"/>
    </row>
    <row r="121" spans="1:26" ht="26.25" customHeight="1" x14ac:dyDescent="0.3">
      <c r="A121" s="278"/>
      <c r="B121" s="387" t="s">
        <v>356</v>
      </c>
      <c r="C121" s="351"/>
      <c r="D121" s="133" t="s">
        <v>340</v>
      </c>
      <c r="E121" s="133"/>
      <c r="F121" s="290"/>
      <c r="G121" s="2"/>
      <c r="H121" s="2"/>
      <c r="I121" s="2"/>
      <c r="J121" s="2"/>
      <c r="K121" s="2"/>
      <c r="L121" s="2"/>
      <c r="M121" s="2"/>
      <c r="N121" s="2"/>
      <c r="O121" s="2"/>
      <c r="P121" s="2"/>
      <c r="Q121" s="2"/>
      <c r="R121" s="2"/>
      <c r="S121" s="2"/>
      <c r="T121" s="2"/>
      <c r="U121" s="2"/>
      <c r="V121" s="2"/>
      <c r="W121" s="2"/>
      <c r="X121" s="2"/>
      <c r="Y121" s="2"/>
      <c r="Z121" s="2"/>
    </row>
    <row r="122" spans="1:26" ht="26.25" customHeight="1" x14ac:dyDescent="0.3">
      <c r="A122" s="278"/>
      <c r="B122" s="387" t="s">
        <v>357</v>
      </c>
      <c r="C122" s="351"/>
      <c r="D122" s="133" t="s">
        <v>340</v>
      </c>
      <c r="E122" s="133"/>
      <c r="F122" s="290"/>
      <c r="G122" s="2"/>
      <c r="H122" s="2"/>
      <c r="I122" s="2"/>
      <c r="J122" s="2"/>
      <c r="K122" s="2"/>
      <c r="L122" s="2"/>
      <c r="M122" s="2"/>
      <c r="N122" s="2"/>
      <c r="O122" s="2"/>
      <c r="P122" s="2"/>
      <c r="Q122" s="2"/>
      <c r="R122" s="2"/>
      <c r="S122" s="2"/>
      <c r="T122" s="2"/>
      <c r="U122" s="2"/>
      <c r="V122" s="2"/>
      <c r="W122" s="2"/>
      <c r="X122" s="2"/>
      <c r="Y122" s="2"/>
      <c r="Z122" s="2"/>
    </row>
    <row r="123" spans="1:26" ht="26.25" customHeight="1" x14ac:dyDescent="0.3">
      <c r="A123" s="278"/>
      <c r="B123" s="387" t="s">
        <v>358</v>
      </c>
      <c r="C123" s="351"/>
      <c r="D123" s="133"/>
      <c r="E123" s="133" t="s">
        <v>340</v>
      </c>
      <c r="F123" s="290"/>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79"/>
      <c r="B124" s="447" t="s">
        <v>123</v>
      </c>
      <c r="C124" s="353"/>
      <c r="D124" s="130">
        <f>+NOOO!B146</f>
        <v>11</v>
      </c>
      <c r="E124" s="131"/>
      <c r="F124" s="291"/>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
    <row r="326" spans="1:26" ht="15.75" customHeight="1" x14ac:dyDescent="0.3"/>
    <row r="327" spans="1:26" ht="15.75" customHeight="1" x14ac:dyDescent="0.3"/>
    <row r="328" spans="1:26" ht="15.75" customHeight="1" x14ac:dyDescent="0.3"/>
    <row r="329" spans="1:26" ht="15.75" customHeight="1" x14ac:dyDescent="0.3"/>
    <row r="330" spans="1:26" ht="15.75" customHeight="1" x14ac:dyDescent="0.3"/>
    <row r="331" spans="1:26" ht="15.75" customHeight="1" x14ac:dyDescent="0.3"/>
    <row r="332" spans="1:26" ht="15.75" customHeight="1" x14ac:dyDescent="0.3"/>
    <row r="333" spans="1:26" ht="15.75" customHeight="1" x14ac:dyDescent="0.3"/>
    <row r="334" spans="1:26" ht="15.75" customHeight="1" x14ac:dyDescent="0.3"/>
    <row r="335" spans="1:26" ht="15.75" customHeight="1" x14ac:dyDescent="0.3"/>
    <row r="336" spans="1:2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43">
    <mergeCell ref="A105:A124"/>
    <mergeCell ref="B105:C105"/>
    <mergeCell ref="F105:F124"/>
    <mergeCell ref="B106:C106"/>
    <mergeCell ref="B107:C107"/>
    <mergeCell ref="B124:C124"/>
    <mergeCell ref="B115:C115"/>
    <mergeCell ref="B116:C116"/>
    <mergeCell ref="B117:C117"/>
    <mergeCell ref="B118:C118"/>
    <mergeCell ref="B119:C119"/>
    <mergeCell ref="B120:C120"/>
    <mergeCell ref="B121:C121"/>
    <mergeCell ref="B122:C122"/>
    <mergeCell ref="B123:C123"/>
    <mergeCell ref="B83:C83"/>
    <mergeCell ref="B84:C84"/>
    <mergeCell ref="B85:C85"/>
    <mergeCell ref="B86:C86"/>
    <mergeCell ref="B110:C110"/>
    <mergeCell ref="B111:C111"/>
    <mergeCell ref="B112:C112"/>
    <mergeCell ref="B113:C113"/>
    <mergeCell ref="B114:C114"/>
    <mergeCell ref="B99:C99"/>
    <mergeCell ref="B100:C100"/>
    <mergeCell ref="A59:A78"/>
    <mergeCell ref="B59:C59"/>
    <mergeCell ref="F59:F78"/>
    <mergeCell ref="B60:C60"/>
    <mergeCell ref="B61:C61"/>
    <mergeCell ref="B64:C64"/>
    <mergeCell ref="B65:C65"/>
    <mergeCell ref="B66:C66"/>
    <mergeCell ref="B67:C67"/>
    <mergeCell ref="B68:C68"/>
    <mergeCell ref="B69:C69"/>
    <mergeCell ref="B70:C70"/>
    <mergeCell ref="B71:C71"/>
    <mergeCell ref="B72:C72"/>
    <mergeCell ref="B73:C73"/>
    <mergeCell ref="B47:C47"/>
    <mergeCell ref="B48:C48"/>
    <mergeCell ref="B49:C49"/>
    <mergeCell ref="B50:C50"/>
    <mergeCell ref="B62:C62"/>
    <mergeCell ref="B63:C63"/>
    <mergeCell ref="B74:C74"/>
    <mergeCell ref="B75:C75"/>
    <mergeCell ref="B51:C51"/>
    <mergeCell ref="B52:C52"/>
    <mergeCell ref="B38:C38"/>
    <mergeCell ref="A33:F33"/>
    <mergeCell ref="D34:E34"/>
    <mergeCell ref="F34:F35"/>
    <mergeCell ref="B53:C53"/>
    <mergeCell ref="B54:C54"/>
    <mergeCell ref="A57:A58"/>
    <mergeCell ref="B57:C58"/>
    <mergeCell ref="B55:C55"/>
    <mergeCell ref="D57:E57"/>
    <mergeCell ref="F57:F58"/>
    <mergeCell ref="A34:A35"/>
    <mergeCell ref="B34:C35"/>
    <mergeCell ref="A36:A55"/>
    <mergeCell ref="B36:C36"/>
    <mergeCell ref="F36:F55"/>
    <mergeCell ref="B39:C39"/>
    <mergeCell ref="B40:C40"/>
    <mergeCell ref="B41:C41"/>
    <mergeCell ref="B42:C42"/>
    <mergeCell ref="B43:C43"/>
    <mergeCell ref="B44:C44"/>
    <mergeCell ref="B45:C45"/>
    <mergeCell ref="B46:C46"/>
    <mergeCell ref="B30:C30"/>
    <mergeCell ref="C4:E4"/>
    <mergeCell ref="A5:F5"/>
    <mergeCell ref="A6:F7"/>
    <mergeCell ref="A8:F9"/>
    <mergeCell ref="A10:F10"/>
    <mergeCell ref="A13:A32"/>
    <mergeCell ref="F13:F32"/>
    <mergeCell ref="B37:C37"/>
    <mergeCell ref="B31:C31"/>
    <mergeCell ref="B32:C32"/>
    <mergeCell ref="A11:A12"/>
    <mergeCell ref="B14:C14"/>
    <mergeCell ref="B23:C23"/>
    <mergeCell ref="B24:C24"/>
    <mergeCell ref="B25:C25"/>
    <mergeCell ref="B26:C26"/>
    <mergeCell ref="B27:C27"/>
    <mergeCell ref="B28:C28"/>
    <mergeCell ref="B29:C29"/>
    <mergeCell ref="B96:C96"/>
    <mergeCell ref="B97:C97"/>
    <mergeCell ref="B98:C98"/>
    <mergeCell ref="B108:C108"/>
    <mergeCell ref="B109:C109"/>
    <mergeCell ref="A1:A4"/>
    <mergeCell ref="B1:B2"/>
    <mergeCell ref="C1:E1"/>
    <mergeCell ref="F1:F4"/>
    <mergeCell ref="C2:E2"/>
    <mergeCell ref="B3:B4"/>
    <mergeCell ref="C3:E3"/>
    <mergeCell ref="D11:E11"/>
    <mergeCell ref="F11:F12"/>
    <mergeCell ref="B11:C12"/>
    <mergeCell ref="B13:C13"/>
    <mergeCell ref="B15:C15"/>
    <mergeCell ref="B16:C16"/>
    <mergeCell ref="B17:C17"/>
    <mergeCell ref="B18:C18"/>
    <mergeCell ref="B19:C19"/>
    <mergeCell ref="B20:C20"/>
    <mergeCell ref="B21:C21"/>
    <mergeCell ref="B22:C22"/>
    <mergeCell ref="B78:C78"/>
    <mergeCell ref="D80:E80"/>
    <mergeCell ref="F80:F81"/>
    <mergeCell ref="A82:A101"/>
    <mergeCell ref="A103:A104"/>
    <mergeCell ref="B103:C104"/>
    <mergeCell ref="D103:E103"/>
    <mergeCell ref="F103:F104"/>
    <mergeCell ref="B76:C76"/>
    <mergeCell ref="B77:C77"/>
    <mergeCell ref="A80:A81"/>
    <mergeCell ref="B80:C81"/>
    <mergeCell ref="B82:C82"/>
    <mergeCell ref="F82:F101"/>
    <mergeCell ref="B101:C101"/>
    <mergeCell ref="B87:C87"/>
    <mergeCell ref="B88:C88"/>
    <mergeCell ref="B89:C89"/>
    <mergeCell ref="B90:C90"/>
    <mergeCell ref="B91:C91"/>
    <mergeCell ref="B92:C92"/>
    <mergeCell ref="B93:C93"/>
    <mergeCell ref="B94:C94"/>
    <mergeCell ref="B95:C95"/>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workbookViewId="0">
      <selection sqref="A1:A4"/>
    </sheetView>
  </sheetViews>
  <sheetFormatPr baseColWidth="10" defaultColWidth="14.44140625" defaultRowHeight="15" customHeight="1" x14ac:dyDescent="0.3"/>
  <cols>
    <col min="1" max="1" width="29.44140625" customWidth="1"/>
    <col min="2" max="2" width="29.109375" customWidth="1"/>
    <col min="3" max="3" width="30.33203125" customWidth="1"/>
    <col min="4" max="4" width="31.88671875" customWidth="1"/>
    <col min="5" max="5" width="32.5546875" customWidth="1"/>
    <col min="6" max="6" width="32" customWidth="1"/>
    <col min="7" max="26" width="11.44140625" customWidth="1"/>
  </cols>
  <sheetData>
    <row r="1" spans="1:26" ht="15" customHeight="1" x14ac:dyDescent="0.3">
      <c r="A1" s="277" t="e" vm="1">
        <v>#VALUE!</v>
      </c>
      <c r="B1" s="280" t="s">
        <v>38</v>
      </c>
      <c r="C1" s="281"/>
      <c r="D1" s="282"/>
      <c r="E1" s="1" t="s">
        <v>1</v>
      </c>
      <c r="F1" s="289"/>
      <c r="G1" s="10"/>
      <c r="H1" s="2"/>
      <c r="I1" s="2"/>
      <c r="J1" s="342"/>
      <c r="K1" s="2"/>
      <c r="L1" s="2"/>
      <c r="M1" s="2"/>
      <c r="N1" s="2"/>
      <c r="O1" s="2"/>
      <c r="P1" s="2"/>
      <c r="Q1" s="2"/>
      <c r="R1" s="2"/>
      <c r="S1" s="2"/>
      <c r="T1" s="2"/>
      <c r="U1" s="2"/>
      <c r="V1" s="2"/>
      <c r="W1" s="2"/>
      <c r="X1" s="2"/>
      <c r="Y1" s="2"/>
      <c r="Z1" s="2"/>
    </row>
    <row r="2" spans="1:26" ht="15" customHeight="1" x14ac:dyDescent="0.3">
      <c r="A2" s="278"/>
      <c r="B2" s="338"/>
      <c r="C2" s="339"/>
      <c r="D2" s="340"/>
      <c r="E2" s="3" t="s">
        <v>2</v>
      </c>
      <c r="F2" s="290"/>
      <c r="G2" s="10"/>
      <c r="H2" s="2"/>
      <c r="I2" s="2"/>
      <c r="J2" s="284"/>
      <c r="K2" s="2"/>
      <c r="L2" s="2"/>
      <c r="M2" s="2"/>
      <c r="N2" s="2"/>
      <c r="O2" s="2"/>
      <c r="P2" s="2"/>
      <c r="Q2" s="2"/>
      <c r="R2" s="2"/>
      <c r="S2" s="2"/>
      <c r="T2" s="2"/>
      <c r="U2" s="2"/>
      <c r="V2" s="2"/>
      <c r="W2" s="2"/>
      <c r="X2" s="2"/>
      <c r="Y2" s="2"/>
      <c r="Z2" s="2"/>
    </row>
    <row r="3" spans="1:26" ht="15" customHeight="1" x14ac:dyDescent="0.3">
      <c r="A3" s="278"/>
      <c r="B3" s="343" t="s">
        <v>39</v>
      </c>
      <c r="C3" s="325"/>
      <c r="D3" s="344"/>
      <c r="E3" s="3" t="s">
        <v>3</v>
      </c>
      <c r="F3" s="290"/>
      <c r="G3" s="10"/>
      <c r="H3" s="2"/>
      <c r="I3" s="2"/>
      <c r="J3" s="284"/>
      <c r="K3" s="2"/>
      <c r="L3" s="2"/>
      <c r="M3" s="2"/>
      <c r="N3" s="2"/>
      <c r="O3" s="2"/>
      <c r="P3" s="2"/>
      <c r="Q3" s="2"/>
      <c r="R3" s="2"/>
      <c r="S3" s="2"/>
      <c r="T3" s="2"/>
      <c r="U3" s="2"/>
      <c r="V3" s="2"/>
      <c r="W3" s="2"/>
      <c r="X3" s="2"/>
      <c r="Y3" s="2"/>
      <c r="Z3" s="2"/>
    </row>
    <row r="4" spans="1:26" ht="15.75" customHeight="1" x14ac:dyDescent="0.3">
      <c r="A4" s="337"/>
      <c r="B4" s="338"/>
      <c r="C4" s="339"/>
      <c r="D4" s="340"/>
      <c r="E4" s="3" t="s">
        <v>40</v>
      </c>
      <c r="F4" s="341"/>
      <c r="G4" s="10"/>
      <c r="H4" s="2"/>
      <c r="I4" s="2"/>
      <c r="J4" s="284"/>
      <c r="K4" s="2"/>
      <c r="L4" s="2"/>
      <c r="M4" s="2"/>
      <c r="N4" s="2"/>
      <c r="O4" s="2"/>
      <c r="P4" s="2"/>
      <c r="Q4" s="2"/>
      <c r="R4" s="2"/>
      <c r="S4" s="2"/>
      <c r="T4" s="2"/>
      <c r="U4" s="2"/>
      <c r="V4" s="2"/>
      <c r="W4" s="2"/>
      <c r="X4" s="2"/>
      <c r="Y4" s="2"/>
      <c r="Z4" s="2"/>
    </row>
    <row r="5" spans="1:26" ht="15.75" customHeight="1" x14ac:dyDescent="0.3">
      <c r="A5" s="345"/>
      <c r="B5" s="331"/>
      <c r="C5" s="331"/>
      <c r="D5" s="331"/>
      <c r="E5" s="331"/>
      <c r="F5" s="332"/>
      <c r="G5" s="10"/>
      <c r="H5" s="2"/>
      <c r="I5" s="2"/>
      <c r="J5" s="11"/>
      <c r="K5" s="2"/>
      <c r="L5" s="2"/>
      <c r="M5" s="2"/>
      <c r="N5" s="2"/>
      <c r="O5" s="2"/>
      <c r="P5" s="2"/>
      <c r="Q5" s="2"/>
      <c r="R5" s="2"/>
      <c r="S5" s="2"/>
      <c r="T5" s="2"/>
      <c r="U5" s="2"/>
      <c r="V5" s="2"/>
      <c r="W5" s="2"/>
      <c r="X5" s="2"/>
      <c r="Y5" s="2"/>
      <c r="Z5" s="2"/>
    </row>
    <row r="6" spans="1:26" ht="15" customHeight="1" x14ac:dyDescent="0.3">
      <c r="A6" s="346" t="s">
        <v>41</v>
      </c>
      <c r="B6" s="325"/>
      <c r="C6" s="325"/>
      <c r="D6" s="325"/>
      <c r="E6" s="325"/>
      <c r="F6" s="326"/>
      <c r="G6" s="2"/>
      <c r="H6" s="2"/>
      <c r="I6" s="2"/>
      <c r="J6" s="2"/>
      <c r="K6" s="2"/>
      <c r="L6" s="2"/>
      <c r="M6" s="2"/>
      <c r="N6" s="2"/>
      <c r="O6" s="2"/>
      <c r="P6" s="2"/>
      <c r="Q6" s="2"/>
      <c r="R6" s="2"/>
      <c r="S6" s="2"/>
      <c r="T6" s="2"/>
      <c r="U6" s="2"/>
      <c r="V6" s="2"/>
      <c r="W6" s="2"/>
      <c r="X6" s="2"/>
      <c r="Y6" s="2"/>
      <c r="Z6" s="2"/>
    </row>
    <row r="7" spans="1:26" ht="15.75" customHeight="1" x14ac:dyDescent="0.3">
      <c r="A7" s="347"/>
      <c r="B7" s="339"/>
      <c r="C7" s="339"/>
      <c r="D7" s="339"/>
      <c r="E7" s="339"/>
      <c r="F7" s="348"/>
      <c r="G7" s="2"/>
      <c r="H7" s="2"/>
      <c r="I7" s="2"/>
      <c r="J7" s="2"/>
      <c r="K7" s="2"/>
      <c r="L7" s="2"/>
      <c r="M7" s="2"/>
      <c r="N7" s="2"/>
      <c r="O7" s="2"/>
      <c r="P7" s="2"/>
      <c r="Q7" s="2"/>
      <c r="R7" s="2"/>
      <c r="S7" s="2"/>
      <c r="T7" s="2"/>
      <c r="U7" s="2"/>
      <c r="V7" s="2"/>
      <c r="W7" s="2"/>
      <c r="X7" s="2"/>
      <c r="Y7" s="2"/>
      <c r="Z7" s="2"/>
    </row>
    <row r="8" spans="1:26" ht="27" customHeight="1" x14ac:dyDescent="0.3">
      <c r="A8" s="330" t="s">
        <v>42</v>
      </c>
      <c r="B8" s="331"/>
      <c r="C8" s="331"/>
      <c r="D8" s="331"/>
      <c r="E8" s="331"/>
      <c r="F8" s="332"/>
      <c r="G8" s="2"/>
      <c r="H8" s="2"/>
      <c r="I8" s="2"/>
      <c r="J8" s="2"/>
      <c r="K8" s="2"/>
      <c r="L8" s="2"/>
      <c r="M8" s="2"/>
      <c r="N8" s="2"/>
      <c r="O8" s="2"/>
      <c r="P8" s="2"/>
      <c r="Q8" s="2"/>
      <c r="R8" s="2"/>
      <c r="S8" s="2"/>
      <c r="T8" s="2"/>
      <c r="U8" s="2"/>
      <c r="V8" s="2"/>
      <c r="W8" s="2"/>
      <c r="X8" s="2"/>
      <c r="Y8" s="2"/>
      <c r="Z8" s="2"/>
    </row>
    <row r="9" spans="1:26" ht="77.25" customHeight="1" x14ac:dyDescent="0.3">
      <c r="A9" s="333" t="s">
        <v>43</v>
      </c>
      <c r="B9" s="296"/>
      <c r="C9" s="296"/>
      <c r="D9" s="296"/>
      <c r="E9" s="296"/>
      <c r="F9" s="297"/>
      <c r="G9" s="2"/>
      <c r="H9" s="2"/>
      <c r="I9" s="2"/>
      <c r="J9" s="2"/>
      <c r="K9" s="2"/>
      <c r="L9" s="2"/>
      <c r="M9" s="2"/>
      <c r="N9" s="2"/>
      <c r="O9" s="2"/>
      <c r="P9" s="2"/>
      <c r="Q9" s="2"/>
      <c r="R9" s="2"/>
      <c r="S9" s="2"/>
      <c r="T9" s="2"/>
      <c r="U9" s="2"/>
      <c r="V9" s="2"/>
      <c r="W9" s="2"/>
      <c r="X9" s="2"/>
      <c r="Y9" s="2"/>
      <c r="Z9" s="2"/>
    </row>
    <row r="10" spans="1:26" ht="18.75" customHeight="1" x14ac:dyDescent="0.3">
      <c r="A10" s="334"/>
      <c r="B10" s="335"/>
      <c r="C10" s="335"/>
      <c r="D10" s="335"/>
      <c r="E10" s="335"/>
      <c r="F10" s="336"/>
      <c r="G10" s="2"/>
      <c r="H10" s="2"/>
      <c r="I10" s="2"/>
      <c r="J10" s="2"/>
      <c r="K10" s="2"/>
      <c r="L10" s="2"/>
      <c r="M10" s="2"/>
      <c r="N10" s="2"/>
      <c r="O10" s="2"/>
      <c r="P10" s="2"/>
      <c r="Q10" s="2"/>
      <c r="R10" s="2"/>
      <c r="S10" s="2"/>
      <c r="T10" s="2"/>
      <c r="U10" s="2"/>
      <c r="V10" s="2"/>
      <c r="W10" s="2"/>
      <c r="X10" s="2"/>
      <c r="Y10" s="2"/>
      <c r="Z10" s="2"/>
    </row>
    <row r="11" spans="1:26" ht="22.5" customHeight="1" x14ac:dyDescent="0.3">
      <c r="A11" s="12" t="s">
        <v>44</v>
      </c>
      <c r="B11" s="13" t="s">
        <v>45</v>
      </c>
      <c r="C11" s="13" t="s">
        <v>46</v>
      </c>
      <c r="D11" s="13" t="s">
        <v>45</v>
      </c>
      <c r="E11" s="13" t="s">
        <v>47</v>
      </c>
      <c r="F11" s="14" t="s">
        <v>45</v>
      </c>
      <c r="G11" s="2"/>
      <c r="H11" s="2"/>
      <c r="I11" s="2"/>
      <c r="J11" s="2"/>
      <c r="K11" s="2"/>
      <c r="L11" s="2"/>
      <c r="M11" s="2"/>
      <c r="N11" s="2"/>
      <c r="O11" s="2"/>
      <c r="P11" s="2"/>
      <c r="Q11" s="2"/>
      <c r="R11" s="2"/>
      <c r="S11" s="2"/>
      <c r="T11" s="2"/>
      <c r="U11" s="2"/>
      <c r="V11" s="2"/>
      <c r="W11" s="2"/>
      <c r="X11" s="2"/>
      <c r="Y11" s="2"/>
      <c r="Z11" s="2"/>
    </row>
    <row r="12" spans="1:26" ht="75" customHeight="1" x14ac:dyDescent="0.3">
      <c r="A12" s="15" t="s">
        <v>48</v>
      </c>
      <c r="B12" s="16" t="s">
        <v>49</v>
      </c>
      <c r="C12" s="17" t="s">
        <v>50</v>
      </c>
      <c r="D12" s="18" t="s">
        <v>51</v>
      </c>
      <c r="E12" s="17" t="s">
        <v>52</v>
      </c>
      <c r="F12" s="19" t="s">
        <v>53</v>
      </c>
      <c r="G12" s="2"/>
      <c r="H12" s="2"/>
      <c r="I12" s="2"/>
      <c r="J12" s="2"/>
      <c r="K12" s="2"/>
      <c r="L12" s="2"/>
      <c r="M12" s="2"/>
      <c r="N12" s="2"/>
      <c r="O12" s="2"/>
      <c r="P12" s="2"/>
      <c r="Q12" s="2"/>
      <c r="R12" s="2"/>
      <c r="S12" s="2"/>
      <c r="T12" s="2"/>
      <c r="U12" s="2"/>
      <c r="V12" s="2"/>
      <c r="W12" s="2"/>
      <c r="X12" s="2"/>
      <c r="Y12" s="2"/>
      <c r="Z12" s="2"/>
    </row>
    <row r="13" spans="1:26" ht="60" customHeight="1" x14ac:dyDescent="0.3">
      <c r="A13" s="15" t="s">
        <v>54</v>
      </c>
      <c r="B13" s="20" t="s">
        <v>55</v>
      </c>
      <c r="C13" s="17" t="s">
        <v>56</v>
      </c>
      <c r="D13" s="18" t="s">
        <v>57</v>
      </c>
      <c r="E13" s="17" t="s">
        <v>58</v>
      </c>
      <c r="F13" s="19" t="s">
        <v>59</v>
      </c>
      <c r="G13" s="2"/>
      <c r="H13" s="2"/>
      <c r="I13" s="2"/>
      <c r="J13" s="2"/>
      <c r="K13" s="2"/>
      <c r="L13" s="2"/>
      <c r="M13" s="2"/>
      <c r="N13" s="2"/>
      <c r="O13" s="2"/>
      <c r="P13" s="2"/>
      <c r="Q13" s="2"/>
      <c r="R13" s="2"/>
      <c r="S13" s="2"/>
      <c r="T13" s="2"/>
      <c r="U13" s="2"/>
      <c r="V13" s="2"/>
      <c r="W13" s="2"/>
      <c r="X13" s="2"/>
      <c r="Y13" s="2"/>
      <c r="Z13" s="2"/>
    </row>
    <row r="14" spans="1:26" ht="82.5" customHeight="1" x14ac:dyDescent="0.3">
      <c r="A14" s="15" t="s">
        <v>60</v>
      </c>
      <c r="B14" s="18" t="s">
        <v>61</v>
      </c>
      <c r="C14" s="17" t="s">
        <v>56</v>
      </c>
      <c r="D14" s="18" t="s">
        <v>62</v>
      </c>
      <c r="E14" s="17" t="s">
        <v>63</v>
      </c>
      <c r="F14" s="19" t="s">
        <v>64</v>
      </c>
      <c r="G14" s="2"/>
      <c r="H14" s="2"/>
      <c r="I14" s="2"/>
      <c r="J14" s="2"/>
      <c r="K14" s="2"/>
      <c r="L14" s="2"/>
      <c r="M14" s="2"/>
      <c r="N14" s="2"/>
      <c r="O14" s="2"/>
      <c r="P14" s="2"/>
      <c r="Q14" s="2"/>
      <c r="R14" s="2"/>
      <c r="S14" s="2"/>
      <c r="T14" s="2"/>
      <c r="U14" s="2"/>
      <c r="V14" s="2"/>
      <c r="W14" s="2"/>
      <c r="X14" s="2"/>
      <c r="Y14" s="2"/>
      <c r="Z14" s="2"/>
    </row>
    <row r="15" spans="1:26" ht="73.5" customHeight="1" x14ac:dyDescent="0.3">
      <c r="A15" s="15" t="s">
        <v>65</v>
      </c>
      <c r="B15" s="18" t="s">
        <v>66</v>
      </c>
      <c r="C15" s="17" t="s">
        <v>50</v>
      </c>
      <c r="D15" s="18" t="s">
        <v>67</v>
      </c>
      <c r="E15" s="17" t="s">
        <v>68</v>
      </c>
      <c r="F15" s="19" t="s">
        <v>69</v>
      </c>
      <c r="G15" s="2"/>
      <c r="H15" s="2"/>
      <c r="I15" s="2"/>
      <c r="J15" s="2"/>
      <c r="K15" s="2"/>
      <c r="L15" s="2"/>
      <c r="M15" s="2"/>
      <c r="N15" s="2"/>
      <c r="O15" s="2"/>
      <c r="P15" s="2"/>
      <c r="Q15" s="2"/>
      <c r="R15" s="2"/>
      <c r="S15" s="2"/>
      <c r="T15" s="2"/>
      <c r="U15" s="2"/>
      <c r="V15" s="2"/>
      <c r="W15" s="2"/>
      <c r="X15" s="2"/>
      <c r="Y15" s="2"/>
      <c r="Z15" s="2"/>
    </row>
    <row r="16" spans="1:26" ht="59.25" customHeight="1" x14ac:dyDescent="0.3">
      <c r="A16" s="15" t="s">
        <v>70</v>
      </c>
      <c r="B16" s="18" t="s">
        <v>71</v>
      </c>
      <c r="C16" s="17" t="s">
        <v>50</v>
      </c>
      <c r="D16" s="18" t="s">
        <v>72</v>
      </c>
      <c r="E16" s="17" t="s">
        <v>68</v>
      </c>
      <c r="F16" s="19" t="s">
        <v>73</v>
      </c>
      <c r="G16" s="2"/>
      <c r="H16" s="2"/>
      <c r="I16" s="2"/>
      <c r="J16" s="2"/>
      <c r="K16" s="2"/>
      <c r="L16" s="2"/>
      <c r="M16" s="2"/>
      <c r="N16" s="2"/>
      <c r="O16" s="2"/>
      <c r="P16" s="2"/>
      <c r="Q16" s="2"/>
      <c r="R16" s="2"/>
      <c r="S16" s="2"/>
      <c r="T16" s="2"/>
      <c r="U16" s="2"/>
      <c r="V16" s="2"/>
      <c r="W16" s="2"/>
      <c r="X16" s="2"/>
      <c r="Y16" s="2"/>
      <c r="Z16" s="2"/>
    </row>
    <row r="17" spans="1:26" ht="69.75" customHeight="1" x14ac:dyDescent="0.3">
      <c r="A17" s="15" t="s">
        <v>74</v>
      </c>
      <c r="B17" s="18" t="s">
        <v>75</v>
      </c>
      <c r="C17" s="17" t="s">
        <v>50</v>
      </c>
      <c r="D17" s="18" t="s">
        <v>76</v>
      </c>
      <c r="E17" s="17"/>
      <c r="F17" s="19"/>
      <c r="G17" s="2"/>
      <c r="H17" s="2"/>
      <c r="I17" s="2"/>
      <c r="J17" s="2"/>
      <c r="K17" s="2"/>
      <c r="L17" s="2"/>
      <c r="M17" s="2"/>
      <c r="N17" s="2"/>
      <c r="O17" s="2"/>
      <c r="P17" s="2"/>
      <c r="Q17" s="2"/>
      <c r="R17" s="2"/>
      <c r="S17" s="2"/>
      <c r="T17" s="2"/>
      <c r="U17" s="2"/>
      <c r="V17" s="2"/>
      <c r="W17" s="2"/>
      <c r="X17" s="2"/>
      <c r="Y17" s="2"/>
      <c r="Z17" s="2"/>
    </row>
    <row r="18" spans="1:26" ht="66.75" customHeight="1" x14ac:dyDescent="0.3">
      <c r="A18" s="15" t="s">
        <v>60</v>
      </c>
      <c r="B18" s="18" t="s">
        <v>77</v>
      </c>
      <c r="C18" s="17" t="s">
        <v>50</v>
      </c>
      <c r="D18" s="18" t="s">
        <v>78</v>
      </c>
      <c r="E18" s="17"/>
      <c r="F18" s="19"/>
      <c r="G18" s="2"/>
      <c r="H18" s="2"/>
      <c r="I18" s="2"/>
      <c r="J18" s="2"/>
      <c r="K18" s="2"/>
      <c r="L18" s="2"/>
      <c r="M18" s="2"/>
      <c r="N18" s="2"/>
      <c r="O18" s="2"/>
      <c r="P18" s="2"/>
      <c r="Q18" s="2"/>
      <c r="R18" s="2"/>
      <c r="S18" s="2"/>
      <c r="T18" s="2"/>
      <c r="U18" s="2"/>
      <c r="V18" s="2"/>
      <c r="W18" s="2"/>
      <c r="X18" s="2"/>
      <c r="Y18" s="2"/>
      <c r="Z18" s="2"/>
    </row>
    <row r="19" spans="1:26" ht="73.5" customHeight="1" x14ac:dyDescent="0.3">
      <c r="A19" s="15"/>
      <c r="B19" s="18"/>
      <c r="C19" s="17" t="s">
        <v>50</v>
      </c>
      <c r="D19" s="18" t="s">
        <v>79</v>
      </c>
      <c r="E19" s="17"/>
      <c r="F19" s="19"/>
      <c r="G19" s="2"/>
      <c r="H19" s="2"/>
      <c r="I19" s="2"/>
      <c r="J19" s="2"/>
      <c r="K19" s="2"/>
      <c r="L19" s="2"/>
      <c r="M19" s="2"/>
      <c r="N19" s="2"/>
      <c r="O19" s="2"/>
      <c r="P19" s="2"/>
      <c r="Q19" s="2"/>
      <c r="R19" s="2"/>
      <c r="S19" s="2"/>
      <c r="T19" s="2"/>
      <c r="U19" s="2"/>
      <c r="V19" s="2"/>
      <c r="W19" s="2"/>
      <c r="X19" s="2"/>
      <c r="Y19" s="2"/>
      <c r="Z19" s="2"/>
    </row>
    <row r="20" spans="1:26" ht="65.25" customHeight="1" x14ac:dyDescent="0.3">
      <c r="A20" s="15"/>
      <c r="B20" s="18"/>
      <c r="C20" s="17" t="s">
        <v>80</v>
      </c>
      <c r="D20" s="18" t="s">
        <v>81</v>
      </c>
      <c r="E20" s="17"/>
      <c r="F20" s="19"/>
      <c r="G20" s="2"/>
      <c r="H20" s="2"/>
      <c r="I20" s="2"/>
      <c r="J20" s="2"/>
      <c r="K20" s="2"/>
      <c r="L20" s="2"/>
      <c r="M20" s="2"/>
      <c r="N20" s="2"/>
      <c r="O20" s="2"/>
      <c r="P20" s="2"/>
      <c r="Q20" s="2"/>
      <c r="R20" s="2"/>
      <c r="S20" s="2"/>
      <c r="T20" s="2"/>
      <c r="U20" s="2"/>
      <c r="V20" s="2"/>
      <c r="W20" s="2"/>
      <c r="X20" s="2"/>
      <c r="Y20" s="2"/>
      <c r="Z20" s="2"/>
    </row>
    <row r="21" spans="1:26" ht="66.75" customHeight="1" x14ac:dyDescent="0.3">
      <c r="A21" s="15"/>
      <c r="B21" s="18"/>
      <c r="C21" s="17" t="s">
        <v>50</v>
      </c>
      <c r="D21" s="18" t="s">
        <v>82</v>
      </c>
      <c r="E21" s="17"/>
      <c r="F21" s="19"/>
      <c r="G21" s="2"/>
      <c r="H21" s="2"/>
      <c r="I21" s="2"/>
      <c r="J21" s="2"/>
      <c r="K21" s="2"/>
      <c r="L21" s="2"/>
      <c r="M21" s="2"/>
      <c r="N21" s="2"/>
      <c r="O21" s="2"/>
      <c r="P21" s="2"/>
      <c r="Q21" s="2"/>
      <c r="R21" s="2"/>
      <c r="S21" s="2"/>
      <c r="T21" s="2"/>
      <c r="U21" s="2"/>
      <c r="V21" s="2"/>
      <c r="W21" s="2"/>
      <c r="X21" s="2"/>
      <c r="Y21" s="2"/>
      <c r="Z21" s="2"/>
    </row>
    <row r="22" spans="1:26" ht="69" customHeight="1" x14ac:dyDescent="0.3">
      <c r="A22" s="15"/>
      <c r="B22" s="18"/>
      <c r="C22" s="17" t="s">
        <v>83</v>
      </c>
      <c r="D22" s="18" t="s">
        <v>84</v>
      </c>
      <c r="E22" s="17"/>
      <c r="F22" s="19"/>
      <c r="G22" s="2"/>
      <c r="H22" s="2"/>
      <c r="I22" s="2"/>
      <c r="J22" s="2"/>
      <c r="K22" s="2"/>
      <c r="L22" s="2"/>
      <c r="M22" s="2"/>
      <c r="N22" s="2"/>
      <c r="O22" s="2"/>
      <c r="P22" s="2"/>
      <c r="Q22" s="2"/>
      <c r="R22" s="2"/>
      <c r="S22" s="2"/>
      <c r="T22" s="2"/>
      <c r="U22" s="2"/>
      <c r="V22" s="2"/>
      <c r="W22" s="2"/>
      <c r="X22" s="2"/>
      <c r="Y22" s="2"/>
      <c r="Z22" s="2"/>
    </row>
    <row r="23" spans="1:26" ht="61.5" customHeight="1" x14ac:dyDescent="0.3">
      <c r="A23" s="15"/>
      <c r="B23" s="18"/>
      <c r="C23" s="17" t="s">
        <v>85</v>
      </c>
      <c r="D23" s="18" t="s">
        <v>86</v>
      </c>
      <c r="E23" s="17"/>
      <c r="F23" s="19"/>
      <c r="G23" s="2"/>
      <c r="H23" s="2"/>
      <c r="I23" s="2"/>
      <c r="J23" s="2"/>
      <c r="K23" s="2"/>
      <c r="L23" s="2"/>
      <c r="M23" s="2"/>
      <c r="N23" s="2"/>
      <c r="O23" s="2"/>
      <c r="P23" s="2"/>
      <c r="Q23" s="2"/>
      <c r="R23" s="2"/>
      <c r="S23" s="2"/>
      <c r="T23" s="2"/>
      <c r="U23" s="2"/>
      <c r="V23" s="2"/>
      <c r="W23" s="2"/>
      <c r="X23" s="2"/>
      <c r="Y23" s="2"/>
      <c r="Z23" s="2"/>
    </row>
    <row r="24" spans="1:26" ht="57.75" customHeight="1" x14ac:dyDescent="0.3">
      <c r="A24" s="21"/>
      <c r="B24" s="22"/>
      <c r="C24" s="23" t="s">
        <v>85</v>
      </c>
      <c r="D24" s="22" t="s">
        <v>87</v>
      </c>
      <c r="E24" s="23"/>
      <c r="F24" s="24"/>
      <c r="G24" s="2"/>
      <c r="H24" s="2"/>
      <c r="I24" s="2"/>
      <c r="J24" s="2"/>
      <c r="K24" s="2"/>
      <c r="L24" s="2"/>
      <c r="M24" s="2"/>
      <c r="N24" s="2"/>
      <c r="O24" s="2"/>
      <c r="P24" s="2"/>
      <c r="Q24" s="2"/>
      <c r="R24" s="2"/>
      <c r="S24" s="2"/>
      <c r="T24" s="2"/>
      <c r="U24" s="2"/>
      <c r="V24" s="2"/>
      <c r="W24" s="2"/>
      <c r="X24" s="2"/>
      <c r="Y24" s="2"/>
      <c r="Z24" s="2"/>
    </row>
    <row r="25" spans="1:26" ht="62.25" customHeight="1" x14ac:dyDescent="0.3">
      <c r="A25" s="15"/>
      <c r="B25" s="18"/>
      <c r="C25" s="17"/>
      <c r="D25" s="18"/>
      <c r="E25" s="17"/>
      <c r="F25" s="19"/>
      <c r="G25" s="2"/>
      <c r="H25" s="2"/>
      <c r="I25" s="2"/>
      <c r="J25" s="2"/>
      <c r="K25" s="2"/>
      <c r="L25" s="2"/>
      <c r="M25" s="2"/>
      <c r="N25" s="2"/>
      <c r="O25" s="2"/>
      <c r="P25" s="2"/>
      <c r="Q25" s="2"/>
      <c r="R25" s="2"/>
      <c r="S25" s="2"/>
      <c r="T25" s="2"/>
      <c r="U25" s="2"/>
      <c r="V25" s="2"/>
      <c r="W25" s="2"/>
      <c r="X25" s="2"/>
      <c r="Y25" s="2"/>
      <c r="Z25" s="2"/>
    </row>
    <row r="26" spans="1:26" ht="56.25" customHeight="1" x14ac:dyDescent="0.3">
      <c r="A26" s="21"/>
      <c r="B26" s="22"/>
      <c r="C26" s="23"/>
      <c r="D26" s="22"/>
      <c r="E26" s="23"/>
      <c r="F26" s="24"/>
      <c r="G26" s="2"/>
      <c r="H26" s="2"/>
      <c r="I26" s="2"/>
      <c r="J26" s="2"/>
      <c r="K26" s="2"/>
      <c r="L26" s="2"/>
      <c r="M26" s="2"/>
      <c r="N26" s="2"/>
      <c r="O26" s="2"/>
      <c r="P26" s="2"/>
      <c r="Q26" s="2"/>
      <c r="R26" s="2"/>
      <c r="S26" s="2"/>
      <c r="T26" s="2"/>
      <c r="U26" s="2"/>
      <c r="V26" s="2"/>
      <c r="W26" s="2"/>
      <c r="X26" s="2"/>
      <c r="Y26" s="2"/>
      <c r="Z26" s="2"/>
    </row>
    <row r="27" spans="1:26" ht="65.25" customHeight="1" x14ac:dyDescent="0.3">
      <c r="A27" s="25"/>
      <c r="B27" s="8"/>
      <c r="C27" s="25"/>
      <c r="D27" s="26"/>
      <c r="E27" s="25"/>
      <c r="F27" s="26"/>
      <c r="G27" s="2"/>
      <c r="H27" s="2"/>
      <c r="I27" s="2"/>
      <c r="J27" s="2"/>
      <c r="K27" s="2"/>
      <c r="L27" s="2"/>
      <c r="M27" s="2"/>
      <c r="N27" s="2"/>
      <c r="O27" s="2"/>
      <c r="P27" s="2"/>
      <c r="Q27" s="2"/>
      <c r="R27" s="2"/>
      <c r="S27" s="2"/>
      <c r="T27" s="2"/>
      <c r="U27" s="2"/>
      <c r="V27" s="2"/>
      <c r="W27" s="2"/>
      <c r="X27" s="2"/>
      <c r="Y27" s="2"/>
      <c r="Z27" s="2"/>
    </row>
    <row r="28" spans="1:26" ht="62.25" customHeight="1" x14ac:dyDescent="0.3">
      <c r="A28" s="25"/>
      <c r="B28" s="8"/>
      <c r="C28" s="25"/>
      <c r="D28" s="26"/>
      <c r="E28" s="25"/>
      <c r="F28" s="26"/>
      <c r="G28" s="2"/>
      <c r="H28" s="2"/>
      <c r="I28" s="2"/>
      <c r="J28" s="2"/>
      <c r="K28" s="2"/>
      <c r="L28" s="2"/>
      <c r="M28" s="2"/>
      <c r="N28" s="2"/>
      <c r="O28" s="2"/>
      <c r="P28" s="2"/>
      <c r="Q28" s="2"/>
      <c r="R28" s="2"/>
      <c r="S28" s="2"/>
      <c r="T28" s="2"/>
      <c r="U28" s="2"/>
      <c r="V28" s="2"/>
      <c r="W28" s="2"/>
      <c r="X28" s="2"/>
      <c r="Y28" s="2"/>
      <c r="Z28" s="2"/>
    </row>
    <row r="29" spans="1:26" ht="63" customHeight="1" x14ac:dyDescent="0.3">
      <c r="A29" s="25"/>
      <c r="B29" s="8"/>
      <c r="C29" s="25"/>
      <c r="D29" s="26"/>
      <c r="E29" s="25"/>
      <c r="F29" s="8"/>
      <c r="G29" s="2"/>
      <c r="H29" s="2"/>
      <c r="I29" s="2"/>
      <c r="J29" s="2"/>
      <c r="K29" s="2"/>
      <c r="L29" s="2"/>
      <c r="M29" s="2"/>
      <c r="N29" s="2"/>
      <c r="O29" s="2"/>
      <c r="P29" s="2"/>
      <c r="Q29" s="2"/>
      <c r="R29" s="2"/>
      <c r="S29" s="2"/>
      <c r="T29" s="2"/>
      <c r="U29" s="2"/>
      <c r="V29" s="2"/>
      <c r="W29" s="2"/>
      <c r="X29" s="2"/>
      <c r="Y29" s="2"/>
      <c r="Z29" s="2"/>
    </row>
    <row r="30" spans="1:26" ht="51.75" customHeight="1" x14ac:dyDescent="0.3">
      <c r="A30" s="25"/>
      <c r="B30" s="8"/>
      <c r="C30" s="25"/>
      <c r="D30" s="26"/>
      <c r="E30" s="25"/>
      <c r="F30" s="8"/>
      <c r="G30" s="2"/>
      <c r="H30" s="2"/>
      <c r="I30" s="2"/>
      <c r="J30" s="2"/>
      <c r="K30" s="2"/>
      <c r="L30" s="2"/>
      <c r="M30" s="2"/>
      <c r="N30" s="2"/>
      <c r="O30" s="2"/>
      <c r="P30" s="2"/>
      <c r="Q30" s="2"/>
      <c r="R30" s="2"/>
      <c r="S30" s="2"/>
      <c r="T30" s="2"/>
      <c r="U30" s="2"/>
      <c r="V30" s="2"/>
      <c r="W30" s="2"/>
      <c r="X30" s="2"/>
      <c r="Y30" s="2"/>
      <c r="Z30" s="2"/>
    </row>
    <row r="31" spans="1:26" ht="52.5" customHeight="1" x14ac:dyDescent="0.3">
      <c r="A31" s="25"/>
      <c r="B31" s="26"/>
      <c r="C31" s="25"/>
      <c r="D31" s="26"/>
      <c r="E31" s="25"/>
      <c r="F31" s="26"/>
      <c r="G31" s="2"/>
      <c r="H31" s="2"/>
      <c r="I31" s="2"/>
      <c r="J31" s="2"/>
      <c r="K31" s="2"/>
      <c r="L31" s="2"/>
      <c r="M31" s="2"/>
      <c r="N31" s="2"/>
      <c r="O31" s="2"/>
      <c r="P31" s="2"/>
      <c r="Q31" s="2"/>
      <c r="R31" s="2"/>
      <c r="S31" s="2"/>
      <c r="T31" s="2"/>
      <c r="U31" s="2"/>
      <c r="V31" s="2"/>
      <c r="W31" s="2"/>
      <c r="X31" s="2"/>
      <c r="Y31" s="2"/>
      <c r="Z31" s="2"/>
    </row>
    <row r="32" spans="1:26" ht="63.75" customHeight="1" x14ac:dyDescent="0.3">
      <c r="A32" s="25"/>
      <c r="B32" s="26"/>
      <c r="C32" s="25"/>
      <c r="D32" s="26"/>
      <c r="E32" s="25"/>
      <c r="F32" s="26"/>
      <c r="G32" s="2"/>
      <c r="H32" s="2"/>
      <c r="I32" s="2"/>
      <c r="J32" s="2"/>
      <c r="K32" s="2"/>
      <c r="L32" s="2"/>
      <c r="M32" s="2"/>
      <c r="N32" s="2"/>
      <c r="O32" s="2"/>
      <c r="P32" s="2"/>
      <c r="Q32" s="2"/>
      <c r="R32" s="2"/>
      <c r="S32" s="2"/>
      <c r="T32" s="2"/>
      <c r="U32" s="2"/>
      <c r="V32" s="2"/>
      <c r="W32" s="2"/>
      <c r="X32" s="2"/>
      <c r="Y32" s="2"/>
      <c r="Z32" s="2"/>
    </row>
    <row r="33" spans="1:26" ht="66" customHeight="1" x14ac:dyDescent="0.3">
      <c r="A33" s="25"/>
      <c r="B33" s="27"/>
      <c r="C33" s="25"/>
      <c r="D33" s="27"/>
      <c r="E33" s="25"/>
      <c r="F33" s="27"/>
      <c r="G33" s="2"/>
      <c r="H33" s="2"/>
      <c r="I33" s="2"/>
      <c r="J33" s="2"/>
      <c r="K33" s="2"/>
      <c r="L33" s="2"/>
      <c r="M33" s="2"/>
      <c r="N33" s="2"/>
      <c r="O33" s="2"/>
      <c r="P33" s="2"/>
      <c r="Q33" s="2"/>
      <c r="R33" s="2"/>
      <c r="S33" s="2"/>
      <c r="T33" s="2"/>
      <c r="U33" s="2"/>
      <c r="V33" s="2"/>
      <c r="W33" s="2"/>
      <c r="X33" s="2"/>
      <c r="Y33" s="2"/>
      <c r="Z33" s="2"/>
    </row>
    <row r="34" spans="1:26" ht="55.5" customHeight="1" x14ac:dyDescent="0.3">
      <c r="A34" s="25"/>
      <c r="B34" s="27"/>
      <c r="C34" s="25"/>
      <c r="D34" s="27"/>
      <c r="E34" s="25"/>
      <c r="F34" s="28"/>
      <c r="G34" s="2"/>
      <c r="H34" s="2"/>
      <c r="I34" s="2"/>
      <c r="J34" s="2"/>
      <c r="K34" s="2"/>
      <c r="L34" s="2"/>
      <c r="M34" s="2"/>
      <c r="N34" s="2"/>
      <c r="O34" s="2"/>
      <c r="P34" s="2"/>
      <c r="Q34" s="2"/>
      <c r="R34" s="2"/>
      <c r="S34" s="2"/>
      <c r="T34" s="2"/>
      <c r="U34" s="2"/>
      <c r="V34" s="2"/>
      <c r="W34" s="2"/>
      <c r="X34" s="2"/>
      <c r="Y34" s="2"/>
      <c r="Z34" s="2"/>
    </row>
    <row r="35" spans="1:26" ht="51.75" customHeight="1" x14ac:dyDescent="0.3">
      <c r="A35" s="25"/>
      <c r="B35" s="28"/>
      <c r="C35" s="25"/>
      <c r="D35" s="28"/>
      <c r="E35" s="25"/>
      <c r="F35" s="28"/>
      <c r="G35" s="2"/>
      <c r="H35" s="2"/>
      <c r="I35" s="2"/>
      <c r="J35" s="2"/>
      <c r="K35" s="2"/>
      <c r="L35" s="2"/>
      <c r="M35" s="2"/>
      <c r="N35" s="2"/>
      <c r="O35" s="2"/>
      <c r="P35" s="2"/>
      <c r="Q35" s="2"/>
      <c r="R35" s="2"/>
      <c r="S35" s="2"/>
      <c r="T35" s="2"/>
      <c r="U35" s="2"/>
      <c r="V35" s="2"/>
      <c r="W35" s="2"/>
      <c r="X35" s="2"/>
      <c r="Y35" s="2"/>
      <c r="Z35" s="2"/>
    </row>
    <row r="36" spans="1:26" ht="55.5" customHeight="1" x14ac:dyDescent="0.3">
      <c r="A36" s="25"/>
      <c r="B36" s="28"/>
      <c r="C36" s="25"/>
      <c r="D36" s="28"/>
      <c r="E36" s="25"/>
      <c r="F36" s="28"/>
      <c r="G36" s="2"/>
      <c r="H36" s="2"/>
      <c r="I36" s="2"/>
      <c r="J36" s="2"/>
      <c r="K36" s="2"/>
      <c r="L36" s="2"/>
      <c r="M36" s="2"/>
      <c r="N36" s="2"/>
      <c r="O36" s="2"/>
      <c r="P36" s="2"/>
      <c r="Q36" s="2"/>
      <c r="R36" s="2"/>
      <c r="S36" s="2"/>
      <c r="T36" s="2"/>
      <c r="U36" s="2"/>
      <c r="V36" s="2"/>
      <c r="W36" s="2"/>
      <c r="X36" s="2"/>
      <c r="Y36" s="2"/>
      <c r="Z36" s="2"/>
    </row>
    <row r="37" spans="1:26" ht="55.5" customHeight="1" x14ac:dyDescent="0.3">
      <c r="A37" s="25"/>
      <c r="B37" s="28"/>
      <c r="C37" s="25"/>
      <c r="D37" s="28"/>
      <c r="E37" s="25"/>
      <c r="F37" s="28"/>
      <c r="G37" s="2"/>
      <c r="H37" s="2"/>
      <c r="I37" s="2"/>
      <c r="J37" s="2"/>
      <c r="K37" s="2"/>
      <c r="L37" s="2"/>
      <c r="M37" s="2"/>
      <c r="N37" s="2"/>
      <c r="O37" s="2"/>
      <c r="P37" s="2"/>
      <c r="Q37" s="2"/>
      <c r="R37" s="2"/>
      <c r="S37" s="2"/>
      <c r="T37" s="2"/>
      <c r="U37" s="2"/>
      <c r="V37" s="2"/>
      <c r="W37" s="2"/>
      <c r="X37" s="2"/>
      <c r="Y37" s="2"/>
      <c r="Z37" s="2"/>
    </row>
    <row r="38" spans="1:26" ht="54.75" customHeight="1" x14ac:dyDescent="0.3">
      <c r="A38" s="25"/>
      <c r="B38" s="28"/>
      <c r="C38" s="25"/>
      <c r="D38" s="28"/>
      <c r="E38" s="25"/>
      <c r="F38" s="28"/>
      <c r="G38" s="2"/>
      <c r="H38" s="2"/>
      <c r="I38" s="2"/>
      <c r="J38" s="2"/>
      <c r="K38" s="2"/>
      <c r="L38" s="2"/>
      <c r="M38" s="2"/>
      <c r="N38" s="2"/>
      <c r="O38" s="2"/>
      <c r="P38" s="2"/>
      <c r="Q38" s="2"/>
      <c r="R38" s="2"/>
      <c r="S38" s="2"/>
      <c r="T38" s="2"/>
      <c r="U38" s="2"/>
      <c r="V38" s="2"/>
      <c r="W38" s="2"/>
      <c r="X38" s="2"/>
      <c r="Y38" s="2"/>
      <c r="Z38" s="2"/>
    </row>
    <row r="39" spans="1:26" ht="56.25" customHeight="1" x14ac:dyDescent="0.3">
      <c r="A39" s="25"/>
      <c r="B39" s="28"/>
      <c r="C39" s="25"/>
      <c r="D39" s="28"/>
      <c r="E39" s="25"/>
      <c r="F39" s="28"/>
      <c r="G39" s="2"/>
      <c r="H39" s="2"/>
      <c r="I39" s="2"/>
      <c r="J39" s="2"/>
      <c r="K39" s="2"/>
      <c r="L39" s="2"/>
      <c r="M39" s="2"/>
      <c r="N39" s="2"/>
      <c r="O39" s="2"/>
      <c r="P39" s="2"/>
      <c r="Q39" s="2"/>
      <c r="R39" s="2"/>
      <c r="S39" s="2"/>
      <c r="T39" s="2"/>
      <c r="U39" s="2"/>
      <c r="V39" s="2"/>
      <c r="W39" s="2"/>
      <c r="X39" s="2"/>
      <c r="Y39" s="2"/>
      <c r="Z39" s="2"/>
    </row>
    <row r="40" spans="1:26" ht="54.75" customHeight="1" x14ac:dyDescent="0.3">
      <c r="A40" s="25"/>
      <c r="B40" s="27"/>
      <c r="C40" s="25"/>
      <c r="D40" s="27"/>
      <c r="E40" s="25"/>
      <c r="F40" s="27"/>
      <c r="G40" s="2"/>
      <c r="H40" s="2"/>
      <c r="I40" s="2"/>
      <c r="J40" s="2"/>
      <c r="K40" s="2"/>
      <c r="L40" s="2"/>
      <c r="M40" s="2"/>
      <c r="N40" s="2"/>
      <c r="O40" s="2"/>
      <c r="P40" s="2"/>
      <c r="Q40" s="2"/>
      <c r="R40" s="2"/>
      <c r="S40" s="2"/>
      <c r="T40" s="2"/>
      <c r="U40" s="2"/>
      <c r="V40" s="2"/>
      <c r="W40" s="2"/>
      <c r="X40" s="2"/>
      <c r="Y40" s="2"/>
      <c r="Z40" s="2"/>
    </row>
    <row r="41" spans="1:26" ht="55.5" customHeight="1" x14ac:dyDescent="0.3">
      <c r="A41" s="25"/>
      <c r="B41" s="27"/>
      <c r="C41" s="25"/>
      <c r="D41" s="27"/>
      <c r="E41" s="25"/>
      <c r="F41" s="28"/>
      <c r="G41" s="2"/>
      <c r="H41" s="2"/>
      <c r="I41" s="2"/>
      <c r="J41" s="2"/>
      <c r="K41" s="2"/>
      <c r="L41" s="2"/>
      <c r="M41" s="2"/>
      <c r="N41" s="2"/>
      <c r="O41" s="2"/>
      <c r="P41" s="2"/>
      <c r="Q41" s="2"/>
      <c r="R41" s="2"/>
      <c r="S41" s="2"/>
      <c r="T41" s="2"/>
      <c r="U41" s="2"/>
      <c r="V41" s="2"/>
      <c r="W41" s="2"/>
      <c r="X41" s="2"/>
      <c r="Y41" s="2"/>
      <c r="Z41" s="2"/>
    </row>
    <row r="42" spans="1:26" ht="54.75" customHeight="1" x14ac:dyDescent="0.3">
      <c r="A42" s="25"/>
      <c r="B42" s="28"/>
      <c r="C42" s="25"/>
      <c r="D42" s="28"/>
      <c r="E42" s="25"/>
      <c r="F42" s="28"/>
      <c r="G42" s="2"/>
      <c r="H42" s="2"/>
      <c r="I42" s="2"/>
      <c r="J42" s="2"/>
      <c r="K42" s="2"/>
      <c r="L42" s="2"/>
      <c r="M42" s="2"/>
      <c r="N42" s="2"/>
      <c r="O42" s="2"/>
      <c r="P42" s="2"/>
      <c r="Q42" s="2"/>
      <c r="R42" s="2"/>
      <c r="S42" s="2"/>
      <c r="T42" s="2"/>
      <c r="U42" s="2"/>
      <c r="V42" s="2"/>
      <c r="W42" s="2"/>
      <c r="X42" s="2"/>
      <c r="Y42" s="2"/>
      <c r="Z42" s="2"/>
    </row>
    <row r="43" spans="1:26" ht="55.5" customHeight="1" x14ac:dyDescent="0.3">
      <c r="A43" s="25"/>
      <c r="B43" s="28"/>
      <c r="C43" s="25"/>
      <c r="D43" s="28"/>
      <c r="E43" s="25"/>
      <c r="F43" s="28"/>
      <c r="G43" s="2"/>
      <c r="H43" s="2"/>
      <c r="I43" s="2"/>
      <c r="J43" s="2"/>
      <c r="K43" s="2"/>
      <c r="L43" s="2"/>
      <c r="M43" s="2"/>
      <c r="N43" s="2"/>
      <c r="O43" s="2"/>
      <c r="P43" s="2"/>
      <c r="Q43" s="2"/>
      <c r="R43" s="2"/>
      <c r="S43" s="2"/>
      <c r="T43" s="2"/>
      <c r="U43" s="2"/>
      <c r="V43" s="2"/>
      <c r="W43" s="2"/>
      <c r="X43" s="2"/>
      <c r="Y43" s="2"/>
      <c r="Z43" s="2"/>
    </row>
    <row r="44" spans="1:26" ht="56.25" customHeight="1" x14ac:dyDescent="0.3">
      <c r="A44" s="25"/>
      <c r="B44" s="28"/>
      <c r="C44" s="25"/>
      <c r="D44" s="28"/>
      <c r="E44" s="25"/>
      <c r="F44" s="28"/>
      <c r="G44" s="2"/>
      <c r="H44" s="2"/>
      <c r="I44" s="2"/>
      <c r="J44" s="2"/>
      <c r="K44" s="2"/>
      <c r="L44" s="2"/>
      <c r="M44" s="2"/>
      <c r="N44" s="2"/>
      <c r="O44" s="2"/>
      <c r="P44" s="2"/>
      <c r="Q44" s="2"/>
      <c r="R44" s="2"/>
      <c r="S44" s="2"/>
      <c r="T44" s="2"/>
      <c r="U44" s="2"/>
      <c r="V44" s="2"/>
      <c r="W44" s="2"/>
      <c r="X44" s="2"/>
      <c r="Y44" s="2"/>
      <c r="Z44" s="2"/>
    </row>
    <row r="45" spans="1:26" ht="59.25" customHeight="1" x14ac:dyDescent="0.3">
      <c r="A45" s="25"/>
      <c r="B45" s="28"/>
      <c r="C45" s="25"/>
      <c r="D45" s="28"/>
      <c r="E45" s="25"/>
      <c r="F45" s="28"/>
      <c r="G45" s="2"/>
      <c r="H45" s="2"/>
      <c r="I45" s="2"/>
      <c r="J45" s="2"/>
      <c r="K45" s="2"/>
      <c r="L45" s="2"/>
      <c r="M45" s="2"/>
      <c r="N45" s="2"/>
      <c r="O45" s="2"/>
      <c r="P45" s="2"/>
      <c r="Q45" s="2"/>
      <c r="R45" s="2"/>
      <c r="S45" s="2"/>
      <c r="T45" s="2"/>
      <c r="U45" s="2"/>
      <c r="V45" s="2"/>
      <c r="W45" s="2"/>
      <c r="X45" s="2"/>
      <c r="Y45" s="2"/>
      <c r="Z45" s="2"/>
    </row>
    <row r="46" spans="1:26" ht="55.5" customHeight="1" x14ac:dyDescent="0.3">
      <c r="A46" s="25"/>
      <c r="B46" s="28"/>
      <c r="C46" s="25"/>
      <c r="D46" s="28"/>
      <c r="E46" s="25"/>
      <c r="F46" s="28"/>
      <c r="G46" s="2"/>
      <c r="H46" s="2"/>
      <c r="I46" s="2"/>
      <c r="J46" s="2"/>
      <c r="K46" s="2"/>
      <c r="L46" s="2"/>
      <c r="M46" s="2"/>
      <c r="N46" s="2"/>
      <c r="O46" s="2"/>
      <c r="P46" s="2"/>
      <c r="Q46" s="2"/>
      <c r="R46" s="2"/>
      <c r="S46" s="2"/>
      <c r="T46" s="2"/>
      <c r="U46" s="2"/>
      <c r="V46" s="2"/>
      <c r="W46" s="2"/>
      <c r="X46" s="2"/>
      <c r="Y46" s="2"/>
      <c r="Z46" s="2"/>
    </row>
    <row r="47" spans="1:26" ht="55.5" customHeight="1" x14ac:dyDescent="0.3">
      <c r="A47" s="25"/>
      <c r="B47" s="27"/>
      <c r="C47" s="25"/>
      <c r="D47" s="27"/>
      <c r="E47" s="25"/>
      <c r="F47" s="27"/>
      <c r="G47" s="2"/>
      <c r="H47" s="2"/>
      <c r="I47" s="2"/>
      <c r="J47" s="2"/>
      <c r="K47" s="2"/>
      <c r="L47" s="2"/>
      <c r="M47" s="2"/>
      <c r="N47" s="2"/>
      <c r="O47" s="2"/>
      <c r="P47" s="2"/>
      <c r="Q47" s="2"/>
      <c r="R47" s="2"/>
      <c r="S47" s="2"/>
      <c r="T47" s="2"/>
      <c r="U47" s="2"/>
      <c r="V47" s="2"/>
      <c r="W47" s="2"/>
      <c r="X47" s="2"/>
      <c r="Y47" s="2"/>
      <c r="Z47" s="2"/>
    </row>
    <row r="48" spans="1:26" ht="56.25" customHeight="1" x14ac:dyDescent="0.3">
      <c r="A48" s="25"/>
      <c r="B48" s="27"/>
      <c r="C48" s="25"/>
      <c r="D48" s="27"/>
      <c r="E48" s="25"/>
      <c r="F48" s="28"/>
      <c r="G48" s="2"/>
      <c r="H48" s="2"/>
      <c r="I48" s="2"/>
      <c r="J48" s="2"/>
      <c r="K48" s="2"/>
      <c r="L48" s="2"/>
      <c r="M48" s="2"/>
      <c r="N48" s="2"/>
      <c r="O48" s="2"/>
      <c r="P48" s="2"/>
      <c r="Q48" s="2"/>
      <c r="R48" s="2"/>
      <c r="S48" s="2"/>
      <c r="T48" s="2"/>
      <c r="U48" s="2"/>
      <c r="V48" s="2"/>
      <c r="W48" s="2"/>
      <c r="X48" s="2"/>
      <c r="Y48" s="2"/>
      <c r="Z48" s="2"/>
    </row>
    <row r="49" spans="1:26" ht="54" customHeight="1" x14ac:dyDescent="0.3">
      <c r="A49" s="25"/>
      <c r="B49" s="28"/>
      <c r="C49" s="25"/>
      <c r="D49" s="28"/>
      <c r="E49" s="25"/>
      <c r="F49" s="28"/>
      <c r="G49" s="2"/>
      <c r="H49" s="2"/>
      <c r="I49" s="2"/>
      <c r="J49" s="2"/>
      <c r="K49" s="2"/>
      <c r="L49" s="2"/>
      <c r="M49" s="2"/>
      <c r="N49" s="2"/>
      <c r="O49" s="2"/>
      <c r="P49" s="2"/>
      <c r="Q49" s="2"/>
      <c r="R49" s="2"/>
      <c r="S49" s="2"/>
      <c r="T49" s="2"/>
      <c r="U49" s="2"/>
      <c r="V49" s="2"/>
      <c r="W49" s="2"/>
      <c r="X49" s="2"/>
      <c r="Y49" s="2"/>
      <c r="Z49" s="2"/>
    </row>
    <row r="50" spans="1:26" ht="56.25" customHeight="1" x14ac:dyDescent="0.3">
      <c r="A50" s="25"/>
      <c r="B50" s="28"/>
      <c r="C50" s="25"/>
      <c r="D50" s="28"/>
      <c r="E50" s="25"/>
      <c r="F50" s="28"/>
      <c r="G50" s="2"/>
      <c r="H50" s="2"/>
      <c r="I50" s="2"/>
      <c r="J50" s="2"/>
      <c r="K50" s="2"/>
      <c r="L50" s="2"/>
      <c r="M50" s="2"/>
      <c r="N50" s="2"/>
      <c r="O50" s="2"/>
      <c r="P50" s="2"/>
      <c r="Q50" s="2"/>
      <c r="R50" s="2"/>
      <c r="S50" s="2"/>
      <c r="T50" s="2"/>
      <c r="U50" s="2"/>
      <c r="V50" s="2"/>
      <c r="W50" s="2"/>
      <c r="X50" s="2"/>
      <c r="Y50" s="2"/>
      <c r="Z50" s="2"/>
    </row>
    <row r="51" spans="1:26" ht="59.25" customHeight="1" x14ac:dyDescent="0.3">
      <c r="A51" s="25"/>
      <c r="B51" s="28"/>
      <c r="C51" s="25"/>
      <c r="D51" s="28"/>
      <c r="E51" s="25"/>
      <c r="F51" s="28"/>
      <c r="G51" s="2"/>
      <c r="H51" s="2"/>
      <c r="I51" s="2"/>
      <c r="J51" s="2"/>
      <c r="K51" s="2"/>
      <c r="L51" s="2"/>
      <c r="M51" s="2"/>
      <c r="N51" s="2"/>
      <c r="O51" s="2"/>
      <c r="P51" s="2"/>
      <c r="Q51" s="2"/>
      <c r="R51" s="2"/>
      <c r="S51" s="2"/>
      <c r="T51" s="2"/>
      <c r="U51" s="2"/>
      <c r="V51" s="2"/>
      <c r="W51" s="2"/>
      <c r="X51" s="2"/>
      <c r="Y51" s="2"/>
      <c r="Z51" s="2"/>
    </row>
    <row r="52" spans="1:26" ht="54.75" customHeight="1" x14ac:dyDescent="0.3">
      <c r="A52" s="25"/>
      <c r="B52" s="28"/>
      <c r="C52" s="25"/>
      <c r="D52" s="28"/>
      <c r="E52" s="25"/>
      <c r="F52" s="28"/>
      <c r="G52" s="2"/>
      <c r="H52" s="2"/>
      <c r="I52" s="2"/>
      <c r="J52" s="2"/>
      <c r="K52" s="2"/>
      <c r="L52" s="2"/>
      <c r="M52" s="2"/>
      <c r="N52" s="2"/>
      <c r="O52" s="2"/>
      <c r="P52" s="2"/>
      <c r="Q52" s="2"/>
      <c r="R52" s="2"/>
      <c r="S52" s="2"/>
      <c r="T52" s="2"/>
      <c r="U52" s="2"/>
      <c r="V52" s="2"/>
      <c r="W52" s="2"/>
      <c r="X52" s="2"/>
      <c r="Y52" s="2"/>
      <c r="Z52" s="2"/>
    </row>
    <row r="53" spans="1:26" ht="55.5" customHeight="1" x14ac:dyDescent="0.3">
      <c r="A53" s="25"/>
      <c r="B53" s="28"/>
      <c r="C53" s="25"/>
      <c r="D53" s="28"/>
      <c r="E53" s="25"/>
      <c r="F53" s="28"/>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
    <mergeCell ref="J1:J4"/>
    <mergeCell ref="B3:D4"/>
    <mergeCell ref="A5:F5"/>
    <mergeCell ref="A6:F7"/>
    <mergeCell ref="A8:F8"/>
    <mergeCell ref="A9:F9"/>
    <mergeCell ref="A10:F10"/>
    <mergeCell ref="A1:A4"/>
    <mergeCell ref="B1:D2"/>
    <mergeCell ref="F1:F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CONTEXTO'!$A$1:$A$7</xm:f>
          </x14:formula1>
          <xm:sqref>A25:A26</xm:sqref>
        </x14:dataValidation>
        <x14:dataValidation type="list" allowBlank="1" showErrorMessage="1" xr:uid="{00000000-0002-0000-0100-000001000000}">
          <x14:formula1>
            <xm:f>'LISTAS CONTEXTO'!$B$1:$B$8</xm:f>
          </x14:formula1>
          <xm:sqref>C25:C26</xm:sqref>
        </x14:dataValidation>
        <x14:dataValidation type="list" allowBlank="1" showErrorMessage="1" xr:uid="{00000000-0002-0000-0100-000002000000}">
          <x14:formula1>
            <xm:f>'LISTAS CONTEXTO'!$C$1:$C$10</xm:f>
          </x14:formula1>
          <xm:sqref>E25:E26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31859B"/>
  </sheetPr>
  <dimension ref="A1:Z1000"/>
  <sheetViews>
    <sheetView topLeftCell="A35" workbookViewId="0">
      <selection activeCell="M33" sqref="M33"/>
    </sheetView>
  </sheetViews>
  <sheetFormatPr baseColWidth="10" defaultColWidth="14.44140625" defaultRowHeight="15" customHeight="1" x14ac:dyDescent="0.3"/>
  <cols>
    <col min="1" max="1" width="14.5546875" customWidth="1"/>
    <col min="2" max="2" width="15" customWidth="1"/>
    <col min="3" max="7" width="13.6640625" customWidth="1"/>
    <col min="8" max="8" width="3.88671875" customWidth="1"/>
    <col min="9" max="10" width="11.44140625" customWidth="1"/>
    <col min="11" max="11" width="17.6640625" customWidth="1"/>
    <col min="12" max="26" width="11.44140625" customWidth="1"/>
  </cols>
  <sheetData>
    <row r="1" spans="1:26" ht="15" customHeight="1" x14ac:dyDescent="0.3">
      <c r="A1" s="502" t="e" vm="1">
        <v>#VALUE!</v>
      </c>
      <c r="B1" s="282"/>
      <c r="C1" s="280" t="str">
        <f>CONTEXTO!B1</f>
        <v xml:space="preserve">PROCESO:  SISTEMA INTEGRADO DE GESTIÓN </v>
      </c>
      <c r="D1" s="281"/>
      <c r="E1" s="281"/>
      <c r="F1" s="282"/>
      <c r="G1" s="292" t="s">
        <v>1</v>
      </c>
      <c r="H1" s="293"/>
      <c r="I1" s="366"/>
      <c r="J1" s="503"/>
      <c r="K1" s="305"/>
      <c r="L1" s="2"/>
      <c r="M1" s="2"/>
      <c r="N1" s="2"/>
      <c r="O1" s="2"/>
      <c r="P1" s="2"/>
      <c r="Q1" s="2"/>
      <c r="R1" s="2"/>
      <c r="S1" s="2"/>
      <c r="T1" s="2"/>
      <c r="U1" s="2"/>
      <c r="V1" s="2"/>
      <c r="W1" s="2"/>
      <c r="X1" s="2"/>
      <c r="Y1" s="2"/>
      <c r="Z1" s="2"/>
    </row>
    <row r="2" spans="1:26" ht="15" customHeight="1" x14ac:dyDescent="0.3">
      <c r="A2" s="403"/>
      <c r="B2" s="285"/>
      <c r="C2" s="338"/>
      <c r="D2" s="339"/>
      <c r="E2" s="339"/>
      <c r="F2" s="340"/>
      <c r="G2" s="360" t="s">
        <v>359</v>
      </c>
      <c r="H2" s="331"/>
      <c r="I2" s="351"/>
      <c r="J2" s="283"/>
      <c r="K2" s="415"/>
      <c r="L2" s="2"/>
      <c r="M2" s="2"/>
      <c r="N2" s="2"/>
      <c r="O2" s="2"/>
      <c r="P2" s="2"/>
      <c r="Q2" s="2"/>
      <c r="R2" s="2"/>
      <c r="S2" s="2"/>
      <c r="T2" s="2"/>
      <c r="U2" s="2"/>
      <c r="V2" s="2"/>
      <c r="W2" s="2"/>
      <c r="X2" s="2"/>
      <c r="Y2" s="2"/>
      <c r="Z2" s="2"/>
    </row>
    <row r="3" spans="1:26" ht="34.5" customHeight="1" x14ac:dyDescent="0.3">
      <c r="A3" s="403"/>
      <c r="B3" s="285"/>
      <c r="C3" s="343" t="s">
        <v>360</v>
      </c>
      <c r="D3" s="325"/>
      <c r="E3" s="325"/>
      <c r="F3" s="344"/>
      <c r="G3" s="360" t="s">
        <v>3</v>
      </c>
      <c r="H3" s="331"/>
      <c r="I3" s="351"/>
      <c r="J3" s="283"/>
      <c r="K3" s="415"/>
      <c r="L3" s="2"/>
      <c r="M3" s="2"/>
      <c r="N3" s="2"/>
      <c r="O3" s="2"/>
      <c r="P3" s="2"/>
      <c r="Q3" s="2"/>
      <c r="R3" s="2"/>
      <c r="S3" s="2"/>
      <c r="T3" s="2"/>
      <c r="U3" s="2"/>
      <c r="V3" s="2"/>
      <c r="W3" s="2"/>
      <c r="X3" s="2"/>
      <c r="Y3" s="2"/>
      <c r="Z3" s="2"/>
    </row>
    <row r="4" spans="1:26" ht="15.75" customHeight="1" x14ac:dyDescent="0.3">
      <c r="A4" s="347"/>
      <c r="B4" s="340"/>
      <c r="C4" s="338"/>
      <c r="D4" s="339"/>
      <c r="E4" s="339"/>
      <c r="F4" s="340"/>
      <c r="G4" s="360" t="s">
        <v>361</v>
      </c>
      <c r="H4" s="331"/>
      <c r="I4" s="351"/>
      <c r="J4" s="338"/>
      <c r="K4" s="348"/>
      <c r="L4" s="2"/>
      <c r="M4" s="2"/>
      <c r="N4" s="2"/>
      <c r="O4" s="2"/>
      <c r="P4" s="2"/>
      <c r="Q4" s="2"/>
      <c r="R4" s="2"/>
      <c r="S4" s="2"/>
      <c r="T4" s="2"/>
      <c r="U4" s="2"/>
      <c r="V4" s="2"/>
      <c r="W4" s="2"/>
      <c r="X4" s="2"/>
      <c r="Y4" s="2"/>
      <c r="Z4" s="2"/>
    </row>
    <row r="5" spans="1:26" ht="15.75" customHeight="1" x14ac:dyDescent="0.3">
      <c r="A5" s="345"/>
      <c r="B5" s="331"/>
      <c r="C5" s="331"/>
      <c r="D5" s="331"/>
      <c r="E5" s="331"/>
      <c r="F5" s="331"/>
      <c r="G5" s="331"/>
      <c r="H5" s="331"/>
      <c r="I5" s="331"/>
      <c r="J5" s="331"/>
      <c r="K5" s="332"/>
      <c r="L5" s="2"/>
      <c r="M5" s="2"/>
      <c r="N5" s="2"/>
      <c r="O5" s="2"/>
      <c r="P5" s="2"/>
      <c r="Q5" s="2"/>
      <c r="R5" s="2"/>
      <c r="S5" s="2"/>
      <c r="T5" s="2"/>
      <c r="U5" s="2"/>
      <c r="V5" s="2"/>
      <c r="W5" s="2"/>
      <c r="X5" s="2"/>
      <c r="Y5" s="2"/>
      <c r="Z5" s="2"/>
    </row>
    <row r="6" spans="1:26" ht="14.25" customHeight="1" x14ac:dyDescent="0.3">
      <c r="A6" s="504" t="s">
        <v>362</v>
      </c>
      <c r="B6" s="325"/>
      <c r="C6" s="325"/>
      <c r="D6" s="325"/>
      <c r="E6" s="325"/>
      <c r="F6" s="325"/>
      <c r="G6" s="325"/>
      <c r="H6" s="325"/>
      <c r="I6" s="325"/>
      <c r="J6" s="325"/>
      <c r="K6" s="326"/>
      <c r="L6" s="2"/>
      <c r="M6" s="2"/>
      <c r="N6" s="2"/>
      <c r="O6" s="2"/>
      <c r="P6" s="2"/>
      <c r="Q6" s="2"/>
      <c r="R6" s="2"/>
      <c r="S6" s="2"/>
      <c r="T6" s="2"/>
      <c r="U6" s="2"/>
      <c r="V6" s="2"/>
      <c r="W6" s="2"/>
      <c r="X6" s="2"/>
      <c r="Y6" s="2"/>
      <c r="Z6" s="2"/>
    </row>
    <row r="7" spans="1:26" ht="11.25" customHeight="1" x14ac:dyDescent="0.3">
      <c r="A7" s="347"/>
      <c r="B7" s="339"/>
      <c r="C7" s="339"/>
      <c r="D7" s="339"/>
      <c r="E7" s="339"/>
      <c r="F7" s="339"/>
      <c r="G7" s="339"/>
      <c r="H7" s="339"/>
      <c r="I7" s="339"/>
      <c r="J7" s="339"/>
      <c r="K7" s="348"/>
      <c r="L7" s="2"/>
      <c r="M7" s="2"/>
      <c r="N7" s="2"/>
      <c r="O7" s="2"/>
      <c r="P7" s="2"/>
      <c r="Q7" s="2"/>
      <c r="R7" s="2"/>
      <c r="S7" s="2"/>
      <c r="T7" s="2"/>
      <c r="U7" s="2"/>
      <c r="V7" s="2"/>
      <c r="W7" s="2"/>
      <c r="X7" s="2"/>
      <c r="Y7" s="2"/>
      <c r="Z7" s="2"/>
    </row>
    <row r="8" spans="1:26" ht="24" customHeight="1" x14ac:dyDescent="0.3">
      <c r="A8" s="330" t="str">
        <f>CONTEXTO!A8</f>
        <v>PROCESO: GESTIÓN HUMANA</v>
      </c>
      <c r="B8" s="331"/>
      <c r="C8" s="331"/>
      <c r="D8" s="331"/>
      <c r="E8" s="331"/>
      <c r="F8" s="331"/>
      <c r="G8" s="331"/>
      <c r="H8" s="331"/>
      <c r="I8" s="331"/>
      <c r="J8" s="331"/>
      <c r="K8" s="332"/>
      <c r="L8" s="2"/>
      <c r="M8" s="2"/>
      <c r="N8" s="2"/>
      <c r="O8" s="2"/>
      <c r="P8" s="2"/>
      <c r="Q8" s="2"/>
      <c r="R8" s="2"/>
      <c r="S8" s="2"/>
      <c r="T8" s="2"/>
      <c r="U8" s="2"/>
      <c r="V8" s="2"/>
      <c r="W8" s="2"/>
      <c r="X8" s="2"/>
      <c r="Y8" s="2"/>
      <c r="Z8" s="2"/>
    </row>
    <row r="9" spans="1:26" ht="56.25" customHeight="1" x14ac:dyDescent="0.3">
      <c r="A9" s="505"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9" s="296"/>
      <c r="C9" s="296"/>
      <c r="D9" s="296"/>
      <c r="E9" s="296"/>
      <c r="F9" s="296"/>
      <c r="G9" s="296"/>
      <c r="H9" s="296"/>
      <c r="I9" s="296"/>
      <c r="J9" s="296"/>
      <c r="K9" s="297"/>
      <c r="L9" s="2"/>
      <c r="M9" s="2"/>
      <c r="N9" s="2"/>
      <c r="O9" s="2"/>
      <c r="P9" s="2"/>
      <c r="Q9" s="2"/>
      <c r="R9" s="2"/>
      <c r="S9" s="2"/>
      <c r="T9" s="2"/>
      <c r="U9" s="2"/>
      <c r="V9" s="2"/>
      <c r="W9" s="2"/>
      <c r="X9" s="2"/>
      <c r="Y9" s="2"/>
      <c r="Z9" s="2"/>
    </row>
    <row r="10" spans="1:26" ht="19.5" customHeight="1" x14ac:dyDescent="0.3">
      <c r="A10" s="506"/>
      <c r="B10" s="335"/>
      <c r="C10" s="335"/>
      <c r="D10" s="335"/>
      <c r="E10" s="335"/>
      <c r="F10" s="335"/>
      <c r="G10" s="335"/>
      <c r="H10" s="335"/>
      <c r="I10" s="335"/>
      <c r="J10" s="335"/>
      <c r="K10" s="336"/>
      <c r="L10" s="2"/>
      <c r="M10" s="2"/>
      <c r="N10" s="2"/>
      <c r="O10" s="2"/>
      <c r="P10" s="2"/>
      <c r="Q10" s="2"/>
      <c r="R10" s="2"/>
      <c r="S10" s="2"/>
      <c r="T10" s="2"/>
      <c r="U10" s="2"/>
      <c r="V10" s="2"/>
      <c r="W10" s="2"/>
      <c r="X10" s="2"/>
      <c r="Y10" s="2"/>
      <c r="Z10" s="2"/>
    </row>
    <row r="11" spans="1:26" ht="29.25" customHeight="1" x14ac:dyDescent="0.3">
      <c r="A11" s="134" t="s">
        <v>363</v>
      </c>
      <c r="B11" s="466" t="str">
        <f>DESCRIPCION!A10</f>
        <v>Posibilidad de tener Investigaciones Disciplinarias, Penales y Fiscales por otorgar encargos y provisionalidades sin el cumplimiento de los requitos según manual de funciones</v>
      </c>
      <c r="C11" s="355"/>
      <c r="D11" s="355"/>
      <c r="E11" s="355"/>
      <c r="F11" s="355"/>
      <c r="G11" s="355"/>
      <c r="H11" s="355"/>
      <c r="I11" s="356"/>
      <c r="J11" s="135" t="s">
        <v>364</v>
      </c>
      <c r="K11" s="136" t="str">
        <f>IF(J17="x","EXTREMA",IF(J19="x","ALTA",IF(J21="x","MODERADA",IF(J23="x","BAJA",""))))</f>
        <v>ALTA</v>
      </c>
      <c r="L11" s="2"/>
      <c r="M11" s="2"/>
      <c r="N11" s="2"/>
      <c r="O11" s="2"/>
      <c r="P11" s="2"/>
      <c r="Q11" s="2"/>
      <c r="R11" s="2"/>
      <c r="S11" s="2"/>
      <c r="T11" s="2"/>
      <c r="U11" s="2"/>
      <c r="V11" s="2"/>
      <c r="W11" s="2"/>
      <c r="X11" s="2"/>
      <c r="Y11" s="2"/>
      <c r="Z11" s="2"/>
    </row>
    <row r="12" spans="1:26" ht="16.5" customHeight="1" x14ac:dyDescent="0.3">
      <c r="A12" s="467" t="s">
        <v>365</v>
      </c>
      <c r="B12" s="355"/>
      <c r="C12" s="468"/>
      <c r="D12" s="469" t="str">
        <f>PROBABILIDAD!T11</f>
        <v>Improbable</v>
      </c>
      <c r="E12" s="356"/>
      <c r="F12" s="467" t="s">
        <v>366</v>
      </c>
      <c r="G12" s="355"/>
      <c r="H12" s="355"/>
      <c r="I12" s="356"/>
      <c r="J12" s="470" t="s">
        <v>376</v>
      </c>
      <c r="K12" s="356"/>
      <c r="L12" s="2"/>
      <c r="M12" s="2"/>
      <c r="N12" s="2"/>
      <c r="O12" s="2"/>
      <c r="P12" s="2"/>
      <c r="Q12" s="2"/>
      <c r="R12" s="2"/>
      <c r="S12" s="2"/>
      <c r="T12" s="2"/>
      <c r="U12" s="2"/>
      <c r="V12" s="2"/>
      <c r="W12" s="2"/>
      <c r="X12" s="2"/>
      <c r="Y12" s="2"/>
      <c r="Z12" s="2"/>
    </row>
    <row r="13" spans="1:26" ht="14.25" customHeight="1" x14ac:dyDescent="0.3">
      <c r="A13" s="137"/>
      <c r="B13" s="138"/>
      <c r="C13" s="138"/>
      <c r="D13" s="138"/>
      <c r="E13" s="138"/>
      <c r="F13" s="138"/>
      <c r="G13" s="138"/>
      <c r="H13" s="138"/>
      <c r="I13" s="138"/>
      <c r="J13" s="139"/>
      <c r="K13" s="140"/>
      <c r="L13" s="2"/>
      <c r="M13" s="2"/>
      <c r="N13" s="2"/>
      <c r="O13" s="2"/>
      <c r="P13" s="2"/>
      <c r="Q13" s="2"/>
      <c r="R13" s="2"/>
      <c r="S13" s="2"/>
      <c r="T13" s="2"/>
      <c r="U13" s="2"/>
      <c r="V13" s="2"/>
      <c r="W13" s="2"/>
      <c r="X13" s="2"/>
      <c r="Y13" s="2"/>
      <c r="Z13" s="2"/>
    </row>
    <row r="14" spans="1:26" ht="14.25" customHeight="1" x14ac:dyDescent="0.3">
      <c r="A14" s="137"/>
      <c r="B14" s="138"/>
      <c r="C14" s="141"/>
      <c r="D14" s="138"/>
      <c r="E14" s="138"/>
      <c r="F14" s="138"/>
      <c r="G14" s="138"/>
      <c r="H14" s="138"/>
      <c r="I14" s="138"/>
      <c r="J14" s="139"/>
      <c r="K14" s="140"/>
      <c r="L14" s="2"/>
      <c r="M14" s="2"/>
      <c r="N14" s="2"/>
      <c r="O14" s="2"/>
      <c r="P14" s="2"/>
      <c r="Q14" s="2"/>
      <c r="R14" s="2"/>
      <c r="S14" s="2"/>
      <c r="T14" s="2"/>
      <c r="U14" s="2"/>
      <c r="V14" s="2"/>
      <c r="W14" s="2"/>
      <c r="X14" s="2"/>
      <c r="Y14" s="2"/>
      <c r="Z14" s="2"/>
    </row>
    <row r="15" spans="1:26" ht="30" customHeight="1" x14ac:dyDescent="0.3">
      <c r="A15" s="461" t="s">
        <v>365</v>
      </c>
      <c r="B15" s="138">
        <v>5</v>
      </c>
      <c r="C15" s="496"/>
      <c r="D15" s="484"/>
      <c r="E15" s="462"/>
      <c r="F15" s="462"/>
      <c r="G15" s="462"/>
      <c r="H15" s="138"/>
      <c r="I15" s="138"/>
      <c r="J15" s="477" t="s">
        <v>367</v>
      </c>
      <c r="K15" s="478"/>
      <c r="L15" s="2"/>
      <c r="M15" s="2"/>
      <c r="N15" s="2"/>
      <c r="O15" s="2"/>
      <c r="P15" s="2"/>
      <c r="Q15" s="2"/>
      <c r="R15" s="2"/>
      <c r="S15" s="2"/>
      <c r="T15" s="2"/>
      <c r="U15" s="2"/>
      <c r="V15" s="2"/>
      <c r="W15" s="2"/>
      <c r="X15" s="2"/>
      <c r="Y15" s="2"/>
      <c r="Z15" s="2"/>
    </row>
    <row r="16" spans="1:26" ht="30" customHeight="1" x14ac:dyDescent="0.3">
      <c r="A16" s="403"/>
      <c r="B16" s="138" t="s">
        <v>368</v>
      </c>
      <c r="C16" s="474"/>
      <c r="D16" s="463"/>
      <c r="E16" s="463"/>
      <c r="F16" s="463"/>
      <c r="G16" s="463"/>
      <c r="H16" s="138"/>
      <c r="I16" s="138"/>
      <c r="J16" s="142"/>
      <c r="K16" s="143"/>
      <c r="L16" s="2"/>
      <c r="M16" s="2"/>
      <c r="N16" s="2"/>
      <c r="O16" s="2"/>
      <c r="P16" s="2"/>
      <c r="Q16" s="2"/>
      <c r="R16" s="2"/>
      <c r="S16" s="2"/>
      <c r="T16" s="2"/>
      <c r="U16" s="2"/>
      <c r="V16" s="2"/>
      <c r="W16" s="2"/>
      <c r="X16" s="2"/>
      <c r="Y16" s="2"/>
      <c r="Z16" s="2"/>
    </row>
    <row r="17" spans="1:26" ht="30" customHeight="1" x14ac:dyDescent="0.3">
      <c r="A17" s="403"/>
      <c r="B17" s="138">
        <v>4</v>
      </c>
      <c r="C17" s="497"/>
      <c r="D17" s="484"/>
      <c r="E17" s="484"/>
      <c r="F17" s="498"/>
      <c r="G17" s="462"/>
      <c r="H17" s="138"/>
      <c r="I17" s="138"/>
      <c r="J17" s="144" t="str">
        <f>IF(OR(E15="X",F15="X",G15="x",F17="x",G17="X",F19="X",G19="X",G21="X" ),"x","")</f>
        <v/>
      </c>
      <c r="K17" s="143" t="s">
        <v>88</v>
      </c>
      <c r="L17" s="2"/>
      <c r="M17" s="2"/>
      <c r="N17" s="2"/>
      <c r="O17" s="2"/>
      <c r="P17" s="2"/>
      <c r="Q17" s="2"/>
      <c r="R17" s="2"/>
      <c r="S17" s="2"/>
      <c r="T17" s="2"/>
      <c r="U17" s="2"/>
      <c r="V17" s="2"/>
      <c r="W17" s="2"/>
      <c r="X17" s="2"/>
      <c r="Y17" s="2"/>
      <c r="Z17" s="2"/>
    </row>
    <row r="18" spans="1:26" ht="30" customHeight="1" x14ac:dyDescent="0.3">
      <c r="A18" s="403"/>
      <c r="B18" s="138" t="s">
        <v>369</v>
      </c>
      <c r="C18" s="474"/>
      <c r="D18" s="463"/>
      <c r="E18" s="463"/>
      <c r="F18" s="463"/>
      <c r="G18" s="463"/>
      <c r="H18" s="138"/>
      <c r="I18" s="138"/>
      <c r="J18" s="145"/>
      <c r="K18" s="143"/>
      <c r="L18" s="2"/>
      <c r="M18" s="2"/>
      <c r="N18" s="2"/>
      <c r="O18" s="2"/>
      <c r="P18" s="2"/>
      <c r="Q18" s="2"/>
      <c r="R18" s="2"/>
      <c r="S18" s="2"/>
      <c r="T18" s="2"/>
      <c r="U18" s="2"/>
      <c r="V18" s="2"/>
      <c r="W18" s="2"/>
      <c r="X18" s="2"/>
      <c r="Y18" s="2"/>
      <c r="Z18" s="2"/>
    </row>
    <row r="19" spans="1:26" ht="30" customHeight="1" x14ac:dyDescent="0.3">
      <c r="A19" s="403"/>
      <c r="B19" s="138">
        <v>3</v>
      </c>
      <c r="C19" s="471"/>
      <c r="D19" s="500"/>
      <c r="E19" s="465"/>
      <c r="F19" s="498"/>
      <c r="G19" s="462"/>
      <c r="H19" s="138"/>
      <c r="I19" s="138"/>
      <c r="J19" s="146" t="str">
        <f>IF(OR(C15="X",D15="X",D17="x",E17="x",E19="X",F21="X",F23="X",G23="X" ),"x","")</f>
        <v>x</v>
      </c>
      <c r="K19" s="143" t="s">
        <v>89</v>
      </c>
      <c r="L19" s="2"/>
      <c r="M19" s="2"/>
      <c r="N19" s="2"/>
      <c r="O19" s="2"/>
      <c r="P19" s="2"/>
      <c r="Q19" s="2"/>
      <c r="R19" s="2"/>
      <c r="S19" s="2"/>
      <c r="T19" s="2"/>
      <c r="U19" s="2"/>
      <c r="V19" s="2"/>
      <c r="W19" s="2"/>
      <c r="X19" s="2"/>
      <c r="Y19" s="2"/>
      <c r="Z19" s="2"/>
    </row>
    <row r="20" spans="1:26" ht="30" customHeight="1" x14ac:dyDescent="0.3">
      <c r="A20" s="403"/>
      <c r="B20" s="138" t="s">
        <v>370</v>
      </c>
      <c r="C20" s="474"/>
      <c r="D20" s="463"/>
      <c r="E20" s="463"/>
      <c r="F20" s="463"/>
      <c r="G20" s="463"/>
      <c r="H20" s="138"/>
      <c r="I20" s="138"/>
      <c r="J20" s="147"/>
      <c r="K20" s="143"/>
      <c r="L20" s="2"/>
      <c r="M20" s="2"/>
      <c r="N20" s="2"/>
      <c r="O20" s="2"/>
      <c r="P20" s="2"/>
      <c r="Q20" s="2"/>
      <c r="R20" s="2"/>
      <c r="S20" s="2"/>
      <c r="T20" s="2"/>
      <c r="U20" s="2"/>
      <c r="V20" s="2"/>
      <c r="W20" s="2"/>
      <c r="X20" s="2"/>
      <c r="Y20" s="2"/>
      <c r="Z20" s="2"/>
    </row>
    <row r="21" spans="1:26" ht="30" customHeight="1" x14ac:dyDescent="0.3">
      <c r="A21" s="403"/>
      <c r="B21" s="138">
        <v>2</v>
      </c>
      <c r="C21" s="471"/>
      <c r="D21" s="480"/>
      <c r="E21" s="464"/>
      <c r="F21" s="465" t="s">
        <v>340</v>
      </c>
      <c r="G21" s="462"/>
      <c r="H21" s="138"/>
      <c r="I21" s="138"/>
      <c r="J21" s="148" t="str">
        <f>IF(OR(C17="X",D19="X",E21="x",E23="x" ),"x","")</f>
        <v/>
      </c>
      <c r="K21" s="143" t="s">
        <v>90</v>
      </c>
      <c r="L21" s="2"/>
      <c r="M21" s="2"/>
      <c r="N21" s="2"/>
      <c r="O21" s="2"/>
      <c r="P21" s="2"/>
      <c r="Q21" s="2"/>
      <c r="R21" s="2"/>
      <c r="S21" s="2"/>
      <c r="T21" s="2"/>
      <c r="U21" s="2"/>
      <c r="V21" s="2"/>
      <c r="W21" s="2"/>
      <c r="X21" s="2"/>
      <c r="Y21" s="2"/>
      <c r="Z21" s="2"/>
    </row>
    <row r="22" spans="1:26" ht="30" customHeight="1" x14ac:dyDescent="0.3">
      <c r="A22" s="403"/>
      <c r="B22" s="138" t="s">
        <v>371</v>
      </c>
      <c r="C22" s="474"/>
      <c r="D22" s="463"/>
      <c r="E22" s="463"/>
      <c r="F22" s="463"/>
      <c r="G22" s="463"/>
      <c r="H22" s="138"/>
      <c r="I22" s="138"/>
      <c r="J22" s="147"/>
      <c r="K22" s="143"/>
      <c r="L22" s="2"/>
      <c r="M22" s="2"/>
      <c r="N22" s="2"/>
      <c r="O22" s="2"/>
      <c r="P22" s="2"/>
      <c r="Q22" s="2"/>
      <c r="R22" s="2"/>
      <c r="S22" s="2"/>
      <c r="T22" s="2"/>
      <c r="U22" s="2"/>
      <c r="V22" s="2"/>
      <c r="W22" s="2"/>
      <c r="X22" s="2"/>
      <c r="Y22" s="2"/>
      <c r="Z22" s="2"/>
    </row>
    <row r="23" spans="1:26" ht="30" customHeight="1" x14ac:dyDescent="0.3">
      <c r="A23" s="403"/>
      <c r="B23" s="138">
        <v>1</v>
      </c>
      <c r="C23" s="471"/>
      <c r="D23" s="480"/>
      <c r="E23" s="482"/>
      <c r="F23" s="483"/>
      <c r="G23" s="484"/>
      <c r="H23" s="138"/>
      <c r="I23" s="138"/>
      <c r="J23" s="149" t="str">
        <f>IF(OR(C19="X",C21="X",C23="x",D21="x",D23="x" ),"x","")</f>
        <v/>
      </c>
      <c r="K23" s="143" t="s">
        <v>91</v>
      </c>
      <c r="L23" s="2"/>
      <c r="M23" s="2"/>
      <c r="N23" s="2"/>
      <c r="O23" s="2"/>
      <c r="P23" s="2"/>
      <c r="Q23" s="2"/>
      <c r="R23" s="2"/>
      <c r="S23" s="2"/>
      <c r="T23" s="2"/>
      <c r="U23" s="2"/>
      <c r="V23" s="2"/>
      <c r="W23" s="2"/>
      <c r="X23" s="2"/>
      <c r="Y23" s="2"/>
      <c r="Z23" s="2"/>
    </row>
    <row r="24" spans="1:26" ht="30" customHeight="1" x14ac:dyDescent="0.3">
      <c r="A24" s="403"/>
      <c r="B24" s="138" t="s">
        <v>372</v>
      </c>
      <c r="C24" s="472"/>
      <c r="D24" s="481"/>
      <c r="E24" s="481"/>
      <c r="F24" s="481"/>
      <c r="G24" s="481"/>
      <c r="H24" s="138"/>
      <c r="I24" s="138"/>
      <c r="J24" s="150"/>
      <c r="K24" s="151"/>
      <c r="L24" s="2"/>
      <c r="M24" s="2"/>
      <c r="N24" s="2"/>
      <c r="O24" s="2"/>
      <c r="P24" s="2"/>
      <c r="Q24" s="2"/>
      <c r="R24" s="2"/>
      <c r="S24" s="2"/>
      <c r="T24" s="2"/>
      <c r="U24" s="2"/>
      <c r="V24" s="2"/>
      <c r="W24" s="2"/>
      <c r="X24" s="2"/>
      <c r="Y24" s="2"/>
      <c r="Z24" s="2"/>
    </row>
    <row r="25" spans="1:26" ht="14.25" customHeight="1" x14ac:dyDescent="0.3">
      <c r="A25" s="137"/>
      <c r="B25" s="138"/>
      <c r="C25" s="138">
        <v>1</v>
      </c>
      <c r="D25" s="138">
        <v>2</v>
      </c>
      <c r="E25" s="138">
        <v>3</v>
      </c>
      <c r="F25" s="138">
        <v>4</v>
      </c>
      <c r="G25" s="138">
        <v>5</v>
      </c>
      <c r="H25" s="138"/>
      <c r="I25" s="138"/>
      <c r="J25" s="513"/>
      <c r="K25" s="478"/>
      <c r="L25" s="2"/>
      <c r="M25" s="2"/>
      <c r="N25" s="2"/>
      <c r="O25" s="2"/>
      <c r="P25" s="2"/>
      <c r="Q25" s="2"/>
      <c r="R25" s="2"/>
      <c r="S25" s="2"/>
      <c r="T25" s="2"/>
      <c r="U25" s="2"/>
      <c r="V25" s="2"/>
      <c r="W25" s="2"/>
      <c r="X25" s="2"/>
      <c r="Y25" s="2"/>
      <c r="Z25" s="2"/>
    </row>
    <row r="26" spans="1:26" ht="14.25" customHeight="1" x14ac:dyDescent="0.3">
      <c r="A26" s="137"/>
      <c r="B26" s="138"/>
      <c r="C26" s="138" t="s">
        <v>373</v>
      </c>
      <c r="D26" s="138" t="s">
        <v>374</v>
      </c>
      <c r="E26" s="138" t="s">
        <v>375</v>
      </c>
      <c r="F26" s="138" t="s">
        <v>376</v>
      </c>
      <c r="G26" s="138" t="s">
        <v>377</v>
      </c>
      <c r="H26" s="138"/>
      <c r="I26" s="138"/>
      <c r="J26" s="138"/>
      <c r="K26" s="140"/>
      <c r="L26" s="2"/>
      <c r="M26" s="2"/>
      <c r="N26" s="2"/>
      <c r="O26" s="2"/>
      <c r="P26" s="2"/>
      <c r="Q26" s="2"/>
      <c r="R26" s="2"/>
      <c r="S26" s="2"/>
      <c r="T26" s="2"/>
      <c r="U26" s="2"/>
      <c r="V26" s="2"/>
      <c r="W26" s="2"/>
      <c r="X26" s="2"/>
      <c r="Y26" s="2"/>
      <c r="Z26" s="2"/>
    </row>
    <row r="27" spans="1:26" ht="14.25" customHeight="1" x14ac:dyDescent="0.3">
      <c r="A27" s="137"/>
      <c r="B27" s="138"/>
      <c r="C27" s="485" t="s">
        <v>378</v>
      </c>
      <c r="D27" s="486"/>
      <c r="E27" s="486"/>
      <c r="F27" s="486"/>
      <c r="G27" s="487"/>
      <c r="H27" s="138"/>
      <c r="I27" s="138"/>
      <c r="J27" s="138"/>
      <c r="K27" s="140"/>
      <c r="L27" s="2"/>
      <c r="M27" s="2"/>
      <c r="N27" s="2"/>
      <c r="O27" s="2"/>
      <c r="P27" s="2"/>
      <c r="Q27" s="2"/>
      <c r="R27" s="2"/>
      <c r="S27" s="2"/>
      <c r="T27" s="2"/>
      <c r="U27" s="2"/>
      <c r="V27" s="2"/>
      <c r="W27" s="2"/>
      <c r="X27" s="2"/>
      <c r="Y27" s="2"/>
      <c r="Z27" s="2"/>
    </row>
    <row r="28" spans="1:26" ht="14.25" customHeight="1" x14ac:dyDescent="0.3">
      <c r="A28" s="137"/>
      <c r="B28" s="138"/>
      <c r="C28" s="488"/>
      <c r="D28" s="489"/>
      <c r="E28" s="489"/>
      <c r="F28" s="489"/>
      <c r="G28" s="490"/>
      <c r="H28" s="138"/>
      <c r="I28" s="138"/>
      <c r="J28" s="138"/>
      <c r="K28" s="140"/>
      <c r="L28" s="2"/>
      <c r="M28" s="2"/>
      <c r="N28" s="2"/>
      <c r="O28" s="2"/>
      <c r="P28" s="2"/>
      <c r="Q28" s="2"/>
      <c r="R28" s="2"/>
      <c r="S28" s="2"/>
      <c r="T28" s="2"/>
      <c r="U28" s="2"/>
      <c r="V28" s="2"/>
      <c r="W28" s="2"/>
      <c r="X28" s="2"/>
      <c r="Y28" s="2"/>
      <c r="Z28" s="2"/>
    </row>
    <row r="29" spans="1:26" ht="15.75" customHeight="1" x14ac:dyDescent="0.3">
      <c r="A29" s="152"/>
      <c r="B29" s="153"/>
      <c r="C29" s="153"/>
      <c r="D29" s="153"/>
      <c r="E29" s="153"/>
      <c r="F29" s="153"/>
      <c r="G29" s="153"/>
      <c r="H29" s="153"/>
      <c r="I29" s="153"/>
      <c r="J29" s="153"/>
      <c r="K29" s="154"/>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8.5" customHeight="1" x14ac:dyDescent="0.3">
      <c r="A31" s="155" t="s">
        <v>363</v>
      </c>
      <c r="B31" s="511" t="str">
        <f>DESCRIPCION!A13</f>
        <v>Posibilidad de tener Sanciones por parte de los entes de control, cuando se presenta un procesos contractual, legal o administrativo, por favorecer interes propios o a terceros con decisiones o actuaciones dentro de la Administración Municipal</v>
      </c>
      <c r="C31" s="355"/>
      <c r="D31" s="355"/>
      <c r="E31" s="355"/>
      <c r="F31" s="355"/>
      <c r="G31" s="355"/>
      <c r="H31" s="355"/>
      <c r="I31" s="356"/>
      <c r="J31" s="135" t="s">
        <v>364</v>
      </c>
      <c r="K31" s="136" t="str">
        <f>IF(J37="x","EXTREMA",IF(J39="x","ALTA",IF(J41="x","MODERADA",IF(J43="x","BAJA",""))))</f>
        <v>EXTREMA</v>
      </c>
      <c r="L31" s="2"/>
      <c r="M31" s="2"/>
      <c r="N31" s="2"/>
      <c r="O31" s="2"/>
      <c r="P31" s="2"/>
      <c r="Q31" s="2"/>
      <c r="R31" s="2"/>
      <c r="S31" s="2"/>
      <c r="T31" s="2"/>
      <c r="U31" s="2"/>
      <c r="V31" s="2"/>
      <c r="W31" s="2"/>
      <c r="X31" s="2"/>
      <c r="Y31" s="2"/>
      <c r="Z31" s="2"/>
    </row>
    <row r="32" spans="1:26" ht="14.25" customHeight="1" x14ac:dyDescent="0.3">
      <c r="A32" s="467" t="s">
        <v>365</v>
      </c>
      <c r="B32" s="355"/>
      <c r="C32" s="468"/>
      <c r="D32" s="469" t="str">
        <f>PROBABILIDAD!T12</f>
        <v>Posible</v>
      </c>
      <c r="E32" s="356"/>
      <c r="F32" s="467" t="s">
        <v>366</v>
      </c>
      <c r="G32" s="355"/>
      <c r="H32" s="355"/>
      <c r="I32" s="356"/>
      <c r="J32" s="470" t="s">
        <v>376</v>
      </c>
      <c r="K32" s="356"/>
      <c r="L32" s="2"/>
      <c r="M32" s="2"/>
      <c r="N32" s="2"/>
      <c r="O32" s="2"/>
      <c r="P32" s="2"/>
      <c r="Q32" s="2"/>
      <c r="R32" s="2"/>
      <c r="S32" s="2"/>
      <c r="T32" s="2"/>
      <c r="U32" s="2"/>
      <c r="V32" s="2"/>
      <c r="W32" s="2"/>
      <c r="X32" s="2"/>
      <c r="Y32" s="2"/>
      <c r="Z32" s="2"/>
    </row>
    <row r="33" spans="1:26" ht="14.25" customHeight="1" x14ac:dyDescent="0.3">
      <c r="A33" s="156"/>
      <c r="B33" s="157"/>
      <c r="C33" s="157"/>
      <c r="D33" s="157"/>
      <c r="E33" s="157"/>
      <c r="F33" s="157"/>
      <c r="G33" s="157"/>
      <c r="H33" s="157"/>
      <c r="I33" s="157"/>
      <c r="J33" s="139"/>
      <c r="K33" s="140"/>
      <c r="L33" s="2"/>
      <c r="M33" s="2"/>
      <c r="N33" s="2"/>
      <c r="O33" s="2"/>
      <c r="P33" s="2"/>
      <c r="Q33" s="2"/>
      <c r="R33" s="2"/>
      <c r="S33" s="2"/>
      <c r="T33" s="2"/>
      <c r="U33" s="2"/>
      <c r="V33" s="2"/>
      <c r="W33" s="2"/>
      <c r="X33" s="2"/>
      <c r="Y33" s="2"/>
      <c r="Z33" s="2"/>
    </row>
    <row r="34" spans="1:26" ht="14.25" customHeight="1" x14ac:dyDescent="0.3">
      <c r="A34" s="156"/>
      <c r="B34" s="158"/>
      <c r="C34" s="157"/>
      <c r="D34" s="157"/>
      <c r="E34" s="157"/>
      <c r="F34" s="157"/>
      <c r="G34" s="157"/>
      <c r="H34" s="157"/>
      <c r="I34" s="157"/>
      <c r="J34" s="139"/>
      <c r="K34" s="140"/>
      <c r="L34" s="2"/>
      <c r="M34" s="2"/>
      <c r="N34" s="2"/>
      <c r="O34" s="2"/>
      <c r="P34" s="2"/>
      <c r="Q34" s="2"/>
      <c r="R34" s="2"/>
      <c r="S34" s="2"/>
      <c r="T34" s="2"/>
      <c r="U34" s="2"/>
      <c r="V34" s="2"/>
      <c r="W34" s="2"/>
      <c r="X34" s="2"/>
      <c r="Y34" s="2"/>
      <c r="Z34" s="2"/>
    </row>
    <row r="35" spans="1:26" ht="30.75" customHeight="1" x14ac:dyDescent="0.3">
      <c r="A35" s="507" t="s">
        <v>365</v>
      </c>
      <c r="B35" s="158">
        <v>5</v>
      </c>
      <c r="C35" s="508"/>
      <c r="D35" s="514"/>
      <c r="E35" s="518"/>
      <c r="F35" s="518"/>
      <c r="G35" s="518"/>
      <c r="H35" s="157"/>
      <c r="I35" s="157"/>
      <c r="J35" s="512" t="s">
        <v>367</v>
      </c>
      <c r="K35" s="478"/>
      <c r="L35" s="2"/>
      <c r="M35" s="2"/>
      <c r="N35" s="2"/>
      <c r="O35" s="2"/>
      <c r="P35" s="2"/>
      <c r="Q35" s="2"/>
      <c r="R35" s="2"/>
      <c r="S35" s="2"/>
      <c r="T35" s="2"/>
      <c r="U35" s="2"/>
      <c r="V35" s="2"/>
      <c r="W35" s="2"/>
      <c r="X35" s="2"/>
      <c r="Y35" s="2"/>
      <c r="Z35" s="2"/>
    </row>
    <row r="36" spans="1:26" ht="21" customHeight="1" x14ac:dyDescent="0.3">
      <c r="A36" s="403"/>
      <c r="B36" s="158" t="s">
        <v>368</v>
      </c>
      <c r="C36" s="509"/>
      <c r="D36" s="515"/>
      <c r="E36" s="515"/>
      <c r="F36" s="515"/>
      <c r="G36" s="515"/>
      <c r="H36" s="157"/>
      <c r="I36" s="157"/>
      <c r="J36" s="159"/>
      <c r="K36" s="160"/>
      <c r="L36" s="2"/>
      <c r="M36" s="2"/>
      <c r="N36" s="2"/>
      <c r="O36" s="2"/>
      <c r="P36" s="2"/>
      <c r="Q36" s="2"/>
      <c r="R36" s="2"/>
      <c r="S36" s="2"/>
      <c r="T36" s="2"/>
      <c r="U36" s="2"/>
      <c r="V36" s="2"/>
      <c r="W36" s="2"/>
      <c r="X36" s="2"/>
      <c r="Y36" s="2"/>
      <c r="Z36" s="2"/>
    </row>
    <row r="37" spans="1:26" ht="34.5" customHeight="1" x14ac:dyDescent="0.3">
      <c r="A37" s="403"/>
      <c r="B37" s="158">
        <v>4</v>
      </c>
      <c r="C37" s="510"/>
      <c r="D37" s="514"/>
      <c r="E37" s="514"/>
      <c r="F37" s="521"/>
      <c r="G37" s="518"/>
      <c r="H37" s="157"/>
      <c r="I37" s="157"/>
      <c r="J37" s="161" t="str">
        <f>IF(OR(E35="X",F35="X",G35="x",F37="x",G37="X",F39="X",G39="X",G41="X" ),"x","")</f>
        <v>x</v>
      </c>
      <c r="K37" s="160" t="s">
        <v>88</v>
      </c>
      <c r="L37" s="2"/>
      <c r="M37" s="2"/>
      <c r="N37" s="2"/>
      <c r="O37" s="2"/>
      <c r="P37" s="2"/>
      <c r="Q37" s="2"/>
      <c r="R37" s="2"/>
      <c r="S37" s="2"/>
      <c r="T37" s="2"/>
      <c r="U37" s="2"/>
      <c r="V37" s="2"/>
      <c r="W37" s="2"/>
      <c r="X37" s="2"/>
      <c r="Y37" s="2"/>
      <c r="Z37" s="2"/>
    </row>
    <row r="38" spans="1:26" ht="14.25" customHeight="1" x14ac:dyDescent="0.3">
      <c r="A38" s="403"/>
      <c r="B38" s="158" t="s">
        <v>369</v>
      </c>
      <c r="C38" s="509"/>
      <c r="D38" s="515"/>
      <c r="E38" s="515"/>
      <c r="F38" s="515"/>
      <c r="G38" s="515"/>
      <c r="H38" s="157"/>
      <c r="I38" s="157"/>
      <c r="J38" s="162"/>
      <c r="K38" s="160"/>
      <c r="L38" s="2"/>
      <c r="M38" s="2"/>
      <c r="N38" s="2"/>
      <c r="O38" s="2"/>
      <c r="P38" s="2"/>
      <c r="Q38" s="2"/>
      <c r="R38" s="2"/>
      <c r="S38" s="2"/>
      <c r="T38" s="2"/>
      <c r="U38" s="2"/>
      <c r="V38" s="2"/>
      <c r="W38" s="2"/>
      <c r="X38" s="2"/>
      <c r="Y38" s="2"/>
      <c r="Z38" s="2"/>
    </row>
    <row r="39" spans="1:26" ht="35.25" customHeight="1" x14ac:dyDescent="0.3">
      <c r="A39" s="403"/>
      <c r="B39" s="158">
        <v>3</v>
      </c>
      <c r="C39" s="457"/>
      <c r="D39" s="522"/>
      <c r="E39" s="520"/>
      <c r="F39" s="521" t="s">
        <v>340</v>
      </c>
      <c r="G39" s="518"/>
      <c r="H39" s="157"/>
      <c r="I39" s="157"/>
      <c r="J39" s="163" t="str">
        <f>IF(OR(C35="X",D35="X",D37="x",E37="x",E39="X",F41="X",F43="X",G43="X" ),"x","")</f>
        <v/>
      </c>
      <c r="K39" s="160" t="s">
        <v>89</v>
      </c>
      <c r="L39" s="2"/>
      <c r="M39" s="2"/>
      <c r="N39" s="2"/>
      <c r="O39" s="2"/>
      <c r="P39" s="2"/>
      <c r="Q39" s="2"/>
      <c r="R39" s="2"/>
      <c r="S39" s="2"/>
      <c r="T39" s="2"/>
      <c r="U39" s="2"/>
      <c r="V39" s="2"/>
      <c r="W39" s="2"/>
      <c r="X39" s="2"/>
      <c r="Y39" s="2"/>
      <c r="Z39" s="2"/>
    </row>
    <row r="40" spans="1:26" ht="14.25" customHeight="1" x14ac:dyDescent="0.3">
      <c r="A40" s="403"/>
      <c r="B40" s="158" t="s">
        <v>370</v>
      </c>
      <c r="C40" s="509"/>
      <c r="D40" s="515"/>
      <c r="E40" s="515"/>
      <c r="F40" s="515"/>
      <c r="G40" s="515"/>
      <c r="H40" s="157"/>
      <c r="I40" s="157"/>
      <c r="J40" s="164"/>
      <c r="K40" s="160"/>
      <c r="L40" s="2"/>
      <c r="M40" s="2"/>
      <c r="N40" s="2"/>
      <c r="O40" s="2"/>
      <c r="P40" s="2"/>
      <c r="Q40" s="2"/>
      <c r="R40" s="2"/>
      <c r="S40" s="2"/>
      <c r="T40" s="2"/>
      <c r="U40" s="2"/>
      <c r="V40" s="2"/>
      <c r="W40" s="2"/>
      <c r="X40" s="2"/>
      <c r="Y40" s="2"/>
      <c r="Z40" s="2"/>
    </row>
    <row r="41" spans="1:26" ht="36" customHeight="1" x14ac:dyDescent="0.3">
      <c r="A41" s="403"/>
      <c r="B41" s="158">
        <v>2</v>
      </c>
      <c r="C41" s="457"/>
      <c r="D41" s="459"/>
      <c r="E41" s="519"/>
      <c r="F41" s="520"/>
      <c r="G41" s="518"/>
      <c r="H41" s="157"/>
      <c r="I41" s="157"/>
      <c r="J41" s="165" t="str">
        <f>IF(OR(C37="X",D39="X",E41="x",E43="x" ),"x","")</f>
        <v/>
      </c>
      <c r="K41" s="160" t="s">
        <v>90</v>
      </c>
      <c r="L41" s="2"/>
      <c r="M41" s="2"/>
      <c r="N41" s="2"/>
      <c r="O41" s="2"/>
      <c r="P41" s="2"/>
      <c r="Q41" s="2"/>
      <c r="R41" s="2"/>
      <c r="S41" s="2"/>
      <c r="T41" s="2"/>
      <c r="U41" s="2"/>
      <c r="V41" s="2"/>
      <c r="W41" s="2"/>
      <c r="X41" s="2"/>
      <c r="Y41" s="2"/>
      <c r="Z41" s="2"/>
    </row>
    <row r="42" spans="1:26" ht="14.25" customHeight="1" x14ac:dyDescent="0.3">
      <c r="A42" s="403"/>
      <c r="B42" s="158" t="s">
        <v>371</v>
      </c>
      <c r="C42" s="509"/>
      <c r="D42" s="515"/>
      <c r="E42" s="515"/>
      <c r="F42" s="515"/>
      <c r="G42" s="515"/>
      <c r="H42" s="157"/>
      <c r="I42" s="157"/>
      <c r="J42" s="164"/>
      <c r="K42" s="160"/>
      <c r="L42" s="2"/>
      <c r="M42" s="2"/>
      <c r="N42" s="2"/>
      <c r="O42" s="2"/>
      <c r="P42" s="2"/>
      <c r="Q42" s="2"/>
      <c r="R42" s="2"/>
      <c r="S42" s="2"/>
      <c r="T42" s="2"/>
      <c r="U42" s="2"/>
      <c r="V42" s="2"/>
      <c r="W42" s="2"/>
      <c r="X42" s="2"/>
      <c r="Y42" s="2"/>
      <c r="Z42" s="2"/>
    </row>
    <row r="43" spans="1:26" ht="38.25" customHeight="1" x14ac:dyDescent="0.3">
      <c r="A43" s="403"/>
      <c r="B43" s="158">
        <v>1</v>
      </c>
      <c r="C43" s="457"/>
      <c r="D43" s="459"/>
      <c r="E43" s="516"/>
      <c r="F43" s="517"/>
      <c r="G43" s="514"/>
      <c r="H43" s="157"/>
      <c r="I43" s="157"/>
      <c r="J43" s="166" t="str">
        <f>IF(OR(C39="X",C41="X",D41="x",C43="x",D43="x" ),"x","")</f>
        <v/>
      </c>
      <c r="K43" s="160" t="s">
        <v>91</v>
      </c>
      <c r="L43" s="2"/>
      <c r="M43" s="2"/>
      <c r="N43" s="2"/>
      <c r="O43" s="2"/>
      <c r="P43" s="2"/>
      <c r="Q43" s="2"/>
      <c r="R43" s="2"/>
      <c r="S43" s="2"/>
      <c r="T43" s="2"/>
      <c r="U43" s="2"/>
      <c r="V43" s="2"/>
      <c r="W43" s="2"/>
      <c r="X43" s="2"/>
      <c r="Y43" s="2"/>
      <c r="Z43" s="2"/>
    </row>
    <row r="44" spans="1:26" ht="17.25" customHeight="1" x14ac:dyDescent="0.3">
      <c r="A44" s="403"/>
      <c r="B44" s="158" t="s">
        <v>372</v>
      </c>
      <c r="C44" s="458"/>
      <c r="D44" s="460"/>
      <c r="E44" s="460"/>
      <c r="F44" s="460"/>
      <c r="G44" s="460"/>
      <c r="H44" s="167"/>
      <c r="I44" s="157"/>
      <c r="J44" s="157"/>
      <c r="K44" s="158"/>
      <c r="L44" s="2"/>
      <c r="M44" s="2"/>
      <c r="N44" s="2"/>
      <c r="O44" s="2"/>
      <c r="P44" s="2"/>
      <c r="Q44" s="2"/>
      <c r="R44" s="2"/>
      <c r="S44" s="2"/>
      <c r="T44" s="2"/>
      <c r="U44" s="2"/>
      <c r="V44" s="2"/>
      <c r="W44" s="2"/>
      <c r="X44" s="2"/>
      <c r="Y44" s="2"/>
      <c r="Z44" s="2"/>
    </row>
    <row r="45" spans="1:26" ht="14.25" customHeight="1" x14ac:dyDescent="0.3">
      <c r="A45" s="156"/>
      <c r="B45" s="157"/>
      <c r="C45" s="157">
        <v>1</v>
      </c>
      <c r="D45" s="157">
        <v>2</v>
      </c>
      <c r="E45" s="157">
        <v>3</v>
      </c>
      <c r="F45" s="157">
        <v>4</v>
      </c>
      <c r="G45" s="157">
        <v>5</v>
      </c>
      <c r="H45" s="157"/>
      <c r="I45" s="157"/>
      <c r="J45" s="157"/>
      <c r="K45" s="158"/>
      <c r="L45" s="2"/>
      <c r="M45" s="2"/>
      <c r="N45" s="2"/>
      <c r="O45" s="2"/>
      <c r="P45" s="2"/>
      <c r="Q45" s="2"/>
      <c r="R45" s="2"/>
      <c r="S45" s="2"/>
      <c r="T45" s="2"/>
      <c r="U45" s="2"/>
      <c r="V45" s="2"/>
      <c r="W45" s="2"/>
      <c r="X45" s="2"/>
      <c r="Y45" s="2"/>
      <c r="Z45" s="2"/>
    </row>
    <row r="46" spans="1:26" ht="14.25" customHeight="1" x14ac:dyDescent="0.3">
      <c r="A46" s="156"/>
      <c r="B46" s="157"/>
      <c r="C46" s="157" t="s">
        <v>373</v>
      </c>
      <c r="D46" s="157" t="s">
        <v>374</v>
      </c>
      <c r="E46" s="157" t="s">
        <v>375</v>
      </c>
      <c r="F46" s="157" t="s">
        <v>376</v>
      </c>
      <c r="G46" s="157" t="s">
        <v>377</v>
      </c>
      <c r="H46" s="157"/>
      <c r="I46" s="157"/>
      <c r="J46" s="157"/>
      <c r="K46" s="158"/>
      <c r="L46" s="2"/>
      <c r="M46" s="2"/>
      <c r="N46" s="2"/>
      <c r="O46" s="2"/>
      <c r="P46" s="2"/>
      <c r="Q46" s="2"/>
      <c r="R46" s="2"/>
      <c r="S46" s="2"/>
      <c r="T46" s="2"/>
      <c r="U46" s="2"/>
      <c r="V46" s="2"/>
      <c r="W46" s="2"/>
      <c r="X46" s="2"/>
      <c r="Y46" s="2"/>
      <c r="Z46" s="2"/>
    </row>
    <row r="47" spans="1:26" ht="14.25" customHeight="1" x14ac:dyDescent="0.3">
      <c r="A47" s="156"/>
      <c r="B47" s="157"/>
      <c r="C47" s="523" t="s">
        <v>378</v>
      </c>
      <c r="D47" s="486"/>
      <c r="E47" s="486"/>
      <c r="F47" s="486"/>
      <c r="G47" s="487"/>
      <c r="H47" s="157"/>
      <c r="I47" s="157"/>
      <c r="J47" s="157"/>
      <c r="K47" s="158"/>
      <c r="L47" s="2"/>
      <c r="M47" s="2"/>
      <c r="N47" s="2"/>
      <c r="O47" s="2"/>
      <c r="P47" s="2"/>
      <c r="Q47" s="2"/>
      <c r="R47" s="2"/>
      <c r="S47" s="2"/>
      <c r="T47" s="2"/>
      <c r="U47" s="2"/>
      <c r="V47" s="2"/>
      <c r="W47" s="2"/>
      <c r="X47" s="2"/>
      <c r="Y47" s="2"/>
      <c r="Z47" s="2"/>
    </row>
    <row r="48" spans="1:26" ht="14.25" customHeight="1" x14ac:dyDescent="0.3">
      <c r="A48" s="156"/>
      <c r="B48" s="157"/>
      <c r="C48" s="488"/>
      <c r="D48" s="489"/>
      <c r="E48" s="489"/>
      <c r="F48" s="489"/>
      <c r="G48" s="490"/>
      <c r="H48" s="157"/>
      <c r="I48" s="157"/>
      <c r="J48" s="157"/>
      <c r="K48" s="158"/>
      <c r="L48" s="2"/>
      <c r="M48" s="2"/>
      <c r="N48" s="2"/>
      <c r="O48" s="2"/>
      <c r="P48" s="2"/>
      <c r="Q48" s="2"/>
      <c r="R48" s="2"/>
      <c r="S48" s="2"/>
      <c r="T48" s="2"/>
      <c r="U48" s="2"/>
      <c r="V48" s="2"/>
      <c r="W48" s="2"/>
      <c r="X48" s="2"/>
      <c r="Y48" s="2"/>
      <c r="Z48" s="2"/>
    </row>
    <row r="49" spans="1:26" ht="22.5" customHeight="1" x14ac:dyDescent="0.3">
      <c r="A49" s="168"/>
      <c r="B49" s="169"/>
      <c r="C49" s="169"/>
      <c r="D49" s="169"/>
      <c r="E49" s="169"/>
      <c r="F49" s="169"/>
      <c r="G49" s="169"/>
      <c r="H49" s="169"/>
      <c r="I49" s="169"/>
      <c r="J49" s="169"/>
      <c r="K49" s="170"/>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36.75" customHeight="1" x14ac:dyDescent="0.3">
      <c r="A51" s="171" t="s">
        <v>363</v>
      </c>
      <c r="B51" s="466" t="str">
        <f>DESCRIPCION!A16</f>
        <v>c</v>
      </c>
      <c r="C51" s="355"/>
      <c r="D51" s="355"/>
      <c r="E51" s="355"/>
      <c r="F51" s="355"/>
      <c r="G51" s="355"/>
      <c r="H51" s="355"/>
      <c r="I51" s="356"/>
      <c r="J51" s="135" t="s">
        <v>364</v>
      </c>
      <c r="K51" s="136" t="str">
        <f>IF(J57="x","EXTREMA",IF(J59="x","ALTA",IF(J61="x","MODERADA",IF(J63="x","BAJA",""))))</f>
        <v/>
      </c>
      <c r="L51" s="2"/>
      <c r="M51" s="2"/>
      <c r="N51" s="2"/>
      <c r="O51" s="2"/>
      <c r="P51" s="2"/>
      <c r="Q51" s="2"/>
      <c r="R51" s="2"/>
      <c r="S51" s="2"/>
      <c r="T51" s="2"/>
      <c r="U51" s="2"/>
      <c r="V51" s="2"/>
      <c r="W51" s="2"/>
      <c r="X51" s="2"/>
      <c r="Y51" s="2"/>
      <c r="Z51" s="2"/>
    </row>
    <row r="52" spans="1:26" ht="14.25" customHeight="1" x14ac:dyDescent="0.3">
      <c r="A52" s="467" t="s">
        <v>365</v>
      </c>
      <c r="B52" s="355"/>
      <c r="C52" s="468"/>
      <c r="D52" s="469" t="str">
        <f>PROBABILIDAD!T13</f>
        <v xml:space="preserve"> </v>
      </c>
      <c r="E52" s="356"/>
      <c r="F52" s="467" t="s">
        <v>366</v>
      </c>
      <c r="G52" s="355"/>
      <c r="H52" s="355"/>
      <c r="I52" s="356"/>
      <c r="J52" s="470"/>
      <c r="K52" s="356"/>
      <c r="L52" s="2"/>
      <c r="M52" s="2"/>
      <c r="N52" s="2"/>
      <c r="O52" s="2"/>
      <c r="P52" s="2"/>
      <c r="Q52" s="2"/>
      <c r="R52" s="2"/>
      <c r="S52" s="2"/>
      <c r="T52" s="2"/>
      <c r="U52" s="2"/>
      <c r="V52" s="2"/>
      <c r="W52" s="2"/>
      <c r="X52" s="2"/>
      <c r="Y52" s="2"/>
      <c r="Z52" s="2"/>
    </row>
    <row r="53" spans="1:26" ht="14.25" customHeight="1" x14ac:dyDescent="0.3">
      <c r="A53" s="156"/>
      <c r="B53" s="157"/>
      <c r="C53" s="157"/>
      <c r="D53" s="157"/>
      <c r="E53" s="157"/>
      <c r="F53" s="157"/>
      <c r="G53" s="157"/>
      <c r="H53" s="157"/>
      <c r="I53" s="157"/>
      <c r="J53" s="139"/>
      <c r="K53" s="140"/>
      <c r="L53" s="2"/>
      <c r="M53" s="2"/>
      <c r="N53" s="2"/>
      <c r="O53" s="2"/>
      <c r="P53" s="2"/>
      <c r="Q53" s="2"/>
      <c r="R53" s="2"/>
      <c r="S53" s="2"/>
      <c r="T53" s="2"/>
      <c r="U53" s="2"/>
      <c r="V53" s="2"/>
      <c r="W53" s="2"/>
      <c r="X53" s="2"/>
      <c r="Y53" s="2"/>
      <c r="Z53" s="2"/>
    </row>
    <row r="54" spans="1:26" ht="14.25" customHeight="1" x14ac:dyDescent="0.3">
      <c r="A54" s="156"/>
      <c r="B54" s="158"/>
      <c r="C54" s="157"/>
      <c r="D54" s="157"/>
      <c r="E54" s="157"/>
      <c r="F54" s="157"/>
      <c r="G54" s="157"/>
      <c r="H54" s="157"/>
      <c r="I54" s="157"/>
      <c r="J54" s="139"/>
      <c r="K54" s="140"/>
      <c r="L54" s="2"/>
      <c r="M54" s="2"/>
      <c r="N54" s="2"/>
      <c r="O54" s="2"/>
      <c r="P54" s="2"/>
      <c r="Q54" s="2"/>
      <c r="R54" s="2"/>
      <c r="S54" s="2"/>
      <c r="T54" s="2"/>
      <c r="U54" s="2"/>
      <c r="V54" s="2"/>
      <c r="W54" s="2"/>
      <c r="X54" s="2"/>
      <c r="Y54" s="2"/>
      <c r="Z54" s="2"/>
    </row>
    <row r="55" spans="1:26" ht="26.25" customHeight="1" x14ac:dyDescent="0.3">
      <c r="A55" s="507" t="s">
        <v>365</v>
      </c>
      <c r="B55" s="158">
        <v>5</v>
      </c>
      <c r="C55" s="508"/>
      <c r="D55" s="514"/>
      <c r="E55" s="518"/>
      <c r="F55" s="518"/>
      <c r="G55" s="518"/>
      <c r="H55" s="157"/>
      <c r="I55" s="157"/>
      <c r="J55" s="512" t="s">
        <v>367</v>
      </c>
      <c r="K55" s="478"/>
      <c r="L55" s="2"/>
      <c r="M55" s="2"/>
      <c r="N55" s="2"/>
      <c r="O55" s="2"/>
      <c r="P55" s="2"/>
      <c r="Q55" s="2"/>
      <c r="R55" s="2"/>
      <c r="S55" s="2"/>
      <c r="T55" s="2"/>
      <c r="U55" s="2"/>
      <c r="V55" s="2"/>
      <c r="W55" s="2"/>
      <c r="X55" s="2"/>
      <c r="Y55" s="2"/>
      <c r="Z55" s="2"/>
    </row>
    <row r="56" spans="1:26" ht="18.75" customHeight="1" x14ac:dyDescent="0.3">
      <c r="A56" s="403"/>
      <c r="B56" s="158" t="s">
        <v>368</v>
      </c>
      <c r="C56" s="509"/>
      <c r="D56" s="515"/>
      <c r="E56" s="515"/>
      <c r="F56" s="515"/>
      <c r="G56" s="515"/>
      <c r="H56" s="157"/>
      <c r="I56" s="157"/>
      <c r="J56" s="159"/>
      <c r="K56" s="160"/>
      <c r="L56" s="2"/>
      <c r="M56" s="2"/>
      <c r="N56" s="2"/>
      <c r="O56" s="2"/>
      <c r="P56" s="2"/>
      <c r="Q56" s="2"/>
      <c r="R56" s="2"/>
      <c r="S56" s="2"/>
      <c r="T56" s="2"/>
      <c r="U56" s="2"/>
      <c r="V56" s="2"/>
      <c r="W56" s="2"/>
      <c r="X56" s="2"/>
      <c r="Y56" s="2"/>
      <c r="Z56" s="2"/>
    </row>
    <row r="57" spans="1:26" ht="30.75" customHeight="1" x14ac:dyDescent="0.3">
      <c r="A57" s="403"/>
      <c r="B57" s="158">
        <v>4</v>
      </c>
      <c r="C57" s="510"/>
      <c r="D57" s="514"/>
      <c r="E57" s="514"/>
      <c r="F57" s="521"/>
      <c r="G57" s="518"/>
      <c r="H57" s="157"/>
      <c r="I57" s="157"/>
      <c r="J57" s="161" t="str">
        <f>IF(OR(E55="X",F55="X",G55="x",F57="x",G57="X",F59="X",G59="X",G61="X" ),"x","")</f>
        <v/>
      </c>
      <c r="K57" s="160" t="s">
        <v>88</v>
      </c>
      <c r="L57" s="2"/>
      <c r="M57" s="2"/>
      <c r="N57" s="2"/>
      <c r="O57" s="2"/>
      <c r="P57" s="2"/>
      <c r="Q57" s="2"/>
      <c r="R57" s="2"/>
      <c r="S57" s="2"/>
      <c r="T57" s="2"/>
      <c r="U57" s="2"/>
      <c r="V57" s="2"/>
      <c r="W57" s="2"/>
      <c r="X57" s="2"/>
      <c r="Y57" s="2"/>
      <c r="Z57" s="2"/>
    </row>
    <row r="58" spans="1:26" ht="14.25" customHeight="1" x14ac:dyDescent="0.3">
      <c r="A58" s="403"/>
      <c r="B58" s="158" t="s">
        <v>369</v>
      </c>
      <c r="C58" s="509"/>
      <c r="D58" s="515"/>
      <c r="E58" s="515"/>
      <c r="F58" s="515"/>
      <c r="G58" s="515"/>
      <c r="H58" s="157"/>
      <c r="I58" s="157"/>
      <c r="J58" s="162"/>
      <c r="K58" s="160"/>
      <c r="L58" s="2"/>
      <c r="M58" s="2"/>
      <c r="N58" s="2"/>
      <c r="O58" s="2"/>
      <c r="P58" s="2"/>
      <c r="Q58" s="2"/>
      <c r="R58" s="2"/>
      <c r="S58" s="2"/>
      <c r="T58" s="2"/>
      <c r="U58" s="2"/>
      <c r="V58" s="2"/>
      <c r="W58" s="2"/>
      <c r="X58" s="2"/>
      <c r="Y58" s="2"/>
      <c r="Z58" s="2"/>
    </row>
    <row r="59" spans="1:26" ht="26.25" customHeight="1" x14ac:dyDescent="0.3">
      <c r="A59" s="403"/>
      <c r="B59" s="158">
        <v>3</v>
      </c>
      <c r="C59" s="457"/>
      <c r="D59" s="522"/>
      <c r="E59" s="520"/>
      <c r="F59" s="521"/>
      <c r="G59" s="518"/>
      <c r="H59" s="157"/>
      <c r="I59" s="157"/>
      <c r="J59" s="163" t="str">
        <f>IF(OR(C55="X",D55="X",D57="x",E57="x",E59="X",F61="X",F63="X",G63="X" ),"x","")</f>
        <v/>
      </c>
      <c r="K59" s="160" t="s">
        <v>89</v>
      </c>
      <c r="L59" s="2"/>
      <c r="M59" s="2"/>
      <c r="N59" s="2"/>
      <c r="O59" s="2"/>
      <c r="P59" s="2"/>
      <c r="Q59" s="2"/>
      <c r="R59" s="2"/>
      <c r="S59" s="2"/>
      <c r="T59" s="2"/>
      <c r="U59" s="2"/>
      <c r="V59" s="2"/>
      <c r="W59" s="2"/>
      <c r="X59" s="2"/>
      <c r="Y59" s="2"/>
      <c r="Z59" s="2"/>
    </row>
    <row r="60" spans="1:26" ht="14.25" customHeight="1" x14ac:dyDescent="0.3">
      <c r="A60" s="403"/>
      <c r="B60" s="158" t="s">
        <v>370</v>
      </c>
      <c r="C60" s="509"/>
      <c r="D60" s="515"/>
      <c r="E60" s="515"/>
      <c r="F60" s="515"/>
      <c r="G60" s="515"/>
      <c r="H60" s="157"/>
      <c r="I60" s="157"/>
      <c r="J60" s="164"/>
      <c r="K60" s="160"/>
      <c r="L60" s="2"/>
      <c r="M60" s="2"/>
      <c r="N60" s="2"/>
      <c r="O60" s="2"/>
      <c r="P60" s="2"/>
      <c r="Q60" s="2"/>
      <c r="R60" s="2"/>
      <c r="S60" s="2"/>
      <c r="T60" s="2"/>
      <c r="U60" s="2"/>
      <c r="V60" s="2"/>
      <c r="W60" s="2"/>
      <c r="X60" s="2"/>
      <c r="Y60" s="2"/>
      <c r="Z60" s="2"/>
    </row>
    <row r="61" spans="1:26" ht="30" customHeight="1" x14ac:dyDescent="0.3">
      <c r="A61" s="403"/>
      <c r="B61" s="158">
        <v>2</v>
      </c>
      <c r="C61" s="457"/>
      <c r="D61" s="459"/>
      <c r="E61" s="519"/>
      <c r="F61" s="520"/>
      <c r="G61" s="518"/>
      <c r="H61" s="157"/>
      <c r="I61" s="157"/>
      <c r="J61" s="165" t="str">
        <f>IF(OR(C57="X",D59="X",E61="x",E63="x" ),"x","")</f>
        <v/>
      </c>
      <c r="K61" s="160" t="s">
        <v>90</v>
      </c>
      <c r="L61" s="2"/>
      <c r="M61" s="2"/>
      <c r="N61" s="2"/>
      <c r="O61" s="2"/>
      <c r="P61" s="2"/>
      <c r="Q61" s="2"/>
      <c r="R61" s="2"/>
      <c r="S61" s="2"/>
      <c r="T61" s="2"/>
      <c r="U61" s="2"/>
      <c r="V61" s="2"/>
      <c r="W61" s="2"/>
      <c r="X61" s="2"/>
      <c r="Y61" s="2"/>
      <c r="Z61" s="2"/>
    </row>
    <row r="62" spans="1:26" ht="14.25" customHeight="1" x14ac:dyDescent="0.3">
      <c r="A62" s="403"/>
      <c r="B62" s="158" t="s">
        <v>371</v>
      </c>
      <c r="C62" s="509"/>
      <c r="D62" s="515"/>
      <c r="E62" s="515"/>
      <c r="F62" s="515"/>
      <c r="G62" s="515"/>
      <c r="H62" s="157"/>
      <c r="I62" s="157"/>
      <c r="J62" s="164"/>
      <c r="K62" s="160"/>
      <c r="L62" s="2"/>
      <c r="M62" s="2"/>
      <c r="N62" s="2"/>
      <c r="O62" s="2"/>
      <c r="P62" s="2"/>
      <c r="Q62" s="2"/>
      <c r="R62" s="2"/>
      <c r="S62" s="2"/>
      <c r="T62" s="2"/>
      <c r="U62" s="2"/>
      <c r="V62" s="2"/>
      <c r="W62" s="2"/>
      <c r="X62" s="2"/>
      <c r="Y62" s="2"/>
      <c r="Z62" s="2"/>
    </row>
    <row r="63" spans="1:26" ht="30.75" customHeight="1" x14ac:dyDescent="0.3">
      <c r="A63" s="403"/>
      <c r="B63" s="158">
        <v>1</v>
      </c>
      <c r="C63" s="457"/>
      <c r="D63" s="459"/>
      <c r="E63" s="522"/>
      <c r="F63" s="514"/>
      <c r="G63" s="514"/>
      <c r="H63" s="157"/>
      <c r="I63" s="157"/>
      <c r="J63" s="166" t="str">
        <f>IF(OR(C59="X",C61="X",D61="x",C63="x",D63="x" ),"x","")</f>
        <v/>
      </c>
      <c r="K63" s="160" t="s">
        <v>91</v>
      </c>
      <c r="L63" s="2"/>
      <c r="M63" s="2"/>
      <c r="N63" s="2"/>
      <c r="O63" s="2"/>
      <c r="P63" s="2"/>
      <c r="Q63" s="2"/>
      <c r="R63" s="2"/>
      <c r="S63" s="2"/>
      <c r="T63" s="2"/>
      <c r="U63" s="2"/>
      <c r="V63" s="2"/>
      <c r="W63" s="2"/>
      <c r="X63" s="2"/>
      <c r="Y63" s="2"/>
      <c r="Z63" s="2"/>
    </row>
    <row r="64" spans="1:26" ht="20.25" customHeight="1" x14ac:dyDescent="0.3">
      <c r="A64" s="403"/>
      <c r="B64" s="158" t="s">
        <v>372</v>
      </c>
      <c r="C64" s="458"/>
      <c r="D64" s="460"/>
      <c r="E64" s="460"/>
      <c r="F64" s="460"/>
      <c r="G64" s="460"/>
      <c r="H64" s="167"/>
      <c r="I64" s="157"/>
      <c r="J64" s="157"/>
      <c r="K64" s="158"/>
      <c r="L64" s="2"/>
      <c r="M64" s="2"/>
      <c r="N64" s="2"/>
      <c r="O64" s="2"/>
      <c r="P64" s="2"/>
      <c r="Q64" s="2"/>
      <c r="R64" s="2"/>
      <c r="S64" s="2"/>
      <c r="T64" s="2"/>
      <c r="U64" s="2"/>
      <c r="V64" s="2"/>
      <c r="W64" s="2"/>
      <c r="X64" s="2"/>
      <c r="Y64" s="2"/>
      <c r="Z64" s="2"/>
    </row>
    <row r="65" spans="1:26" ht="14.25" customHeight="1" x14ac:dyDescent="0.3">
      <c r="A65" s="156"/>
      <c r="B65" s="157"/>
      <c r="C65" s="157">
        <v>1</v>
      </c>
      <c r="D65" s="157">
        <v>2</v>
      </c>
      <c r="E65" s="157">
        <v>3</v>
      </c>
      <c r="F65" s="157">
        <v>4</v>
      </c>
      <c r="G65" s="157">
        <v>5</v>
      </c>
      <c r="H65" s="157"/>
      <c r="I65" s="157"/>
      <c r="J65" s="157"/>
      <c r="K65" s="158"/>
      <c r="L65" s="2"/>
      <c r="M65" s="2"/>
      <c r="N65" s="2"/>
      <c r="O65" s="2"/>
      <c r="P65" s="2"/>
      <c r="Q65" s="2"/>
      <c r="R65" s="2"/>
      <c r="S65" s="2"/>
      <c r="T65" s="2"/>
      <c r="U65" s="2"/>
      <c r="V65" s="2"/>
      <c r="W65" s="2"/>
      <c r="X65" s="2"/>
      <c r="Y65" s="2"/>
      <c r="Z65" s="2"/>
    </row>
    <row r="66" spans="1:26" ht="14.25" customHeight="1" x14ac:dyDescent="0.3">
      <c r="A66" s="156"/>
      <c r="B66" s="157"/>
      <c r="C66" s="157" t="s">
        <v>373</v>
      </c>
      <c r="D66" s="157" t="s">
        <v>374</v>
      </c>
      <c r="E66" s="157" t="s">
        <v>375</v>
      </c>
      <c r="F66" s="157" t="s">
        <v>376</v>
      </c>
      <c r="G66" s="157" t="s">
        <v>377</v>
      </c>
      <c r="H66" s="157"/>
      <c r="I66" s="157"/>
      <c r="J66" s="157"/>
      <c r="K66" s="158"/>
      <c r="L66" s="2"/>
      <c r="M66" s="2"/>
      <c r="N66" s="2"/>
      <c r="O66" s="2"/>
      <c r="P66" s="2"/>
      <c r="Q66" s="2"/>
      <c r="R66" s="2"/>
      <c r="S66" s="2"/>
      <c r="T66" s="2"/>
      <c r="U66" s="2"/>
      <c r="V66" s="2"/>
      <c r="W66" s="2"/>
      <c r="X66" s="2"/>
      <c r="Y66" s="2"/>
      <c r="Z66" s="2"/>
    </row>
    <row r="67" spans="1:26" ht="15" customHeight="1" x14ac:dyDescent="0.3">
      <c r="A67" s="156"/>
      <c r="B67" s="157"/>
      <c r="C67" s="523" t="s">
        <v>378</v>
      </c>
      <c r="D67" s="486"/>
      <c r="E67" s="486"/>
      <c r="F67" s="486"/>
      <c r="G67" s="487"/>
      <c r="H67" s="157"/>
      <c r="I67" s="157"/>
      <c r="J67" s="157"/>
      <c r="K67" s="158"/>
      <c r="L67" s="2"/>
      <c r="M67" s="2"/>
      <c r="N67" s="2"/>
      <c r="O67" s="2"/>
      <c r="P67" s="2"/>
      <c r="Q67" s="2"/>
      <c r="R67" s="2"/>
      <c r="S67" s="2"/>
      <c r="T67" s="2"/>
      <c r="U67" s="2"/>
      <c r="V67" s="2"/>
      <c r="W67" s="2"/>
      <c r="X67" s="2"/>
      <c r="Y67" s="2"/>
      <c r="Z67" s="2"/>
    </row>
    <row r="68" spans="1:26" ht="15" customHeight="1" x14ac:dyDescent="0.3">
      <c r="A68" s="156"/>
      <c r="B68" s="157"/>
      <c r="C68" s="488"/>
      <c r="D68" s="489"/>
      <c r="E68" s="489"/>
      <c r="F68" s="489"/>
      <c r="G68" s="490"/>
      <c r="H68" s="157"/>
      <c r="I68" s="157"/>
      <c r="J68" s="157"/>
      <c r="K68" s="158"/>
      <c r="L68" s="2"/>
      <c r="M68" s="2"/>
      <c r="N68" s="2"/>
      <c r="O68" s="2"/>
      <c r="P68" s="2"/>
      <c r="Q68" s="2"/>
      <c r="R68" s="2"/>
      <c r="S68" s="2"/>
      <c r="T68" s="2"/>
      <c r="U68" s="2"/>
      <c r="V68" s="2"/>
      <c r="W68" s="2"/>
      <c r="X68" s="2"/>
      <c r="Y68" s="2"/>
      <c r="Z68" s="2"/>
    </row>
    <row r="69" spans="1:26" ht="45.75" customHeight="1" x14ac:dyDescent="0.3">
      <c r="A69" s="172"/>
      <c r="B69" s="173"/>
      <c r="C69" s="173"/>
      <c r="D69" s="173"/>
      <c r="E69" s="173"/>
      <c r="F69" s="173"/>
      <c r="G69" s="173"/>
      <c r="H69" s="173"/>
      <c r="I69" s="173"/>
      <c r="J69" s="173"/>
      <c r="K69" s="174"/>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30.75" customHeight="1" x14ac:dyDescent="0.3">
      <c r="A71" s="155" t="s">
        <v>363</v>
      </c>
      <c r="B71" s="511" t="str">
        <f>DESCRIPCION!A19</f>
        <v>d</v>
      </c>
      <c r="C71" s="355"/>
      <c r="D71" s="355"/>
      <c r="E71" s="355"/>
      <c r="F71" s="355"/>
      <c r="G71" s="355"/>
      <c r="H71" s="355"/>
      <c r="I71" s="356"/>
      <c r="J71" s="135" t="s">
        <v>364</v>
      </c>
      <c r="K71" s="136" t="str">
        <f>IF(J77="x","EXTREMA",IF(J79="x","ALTA",IF(J81="x","MODERADA",IF(J83="x","BAJA",""))))</f>
        <v/>
      </c>
      <c r="L71" s="2"/>
      <c r="M71" s="2"/>
      <c r="N71" s="2"/>
      <c r="O71" s="2"/>
      <c r="P71" s="2"/>
      <c r="Q71" s="2"/>
      <c r="R71" s="2"/>
      <c r="S71" s="2"/>
      <c r="T71" s="2"/>
      <c r="U71" s="2"/>
      <c r="V71" s="2"/>
      <c r="W71" s="2"/>
      <c r="X71" s="2"/>
      <c r="Y71" s="2"/>
      <c r="Z71" s="2"/>
    </row>
    <row r="72" spans="1:26" ht="14.25" customHeight="1" x14ac:dyDescent="0.3">
      <c r="A72" s="467" t="s">
        <v>365</v>
      </c>
      <c r="B72" s="355"/>
      <c r="C72" s="468"/>
      <c r="D72" s="469" t="str">
        <f>PROBABILIDAD!T14</f>
        <v xml:space="preserve"> </v>
      </c>
      <c r="E72" s="356"/>
      <c r="F72" s="467" t="s">
        <v>366</v>
      </c>
      <c r="G72" s="355"/>
      <c r="H72" s="355"/>
      <c r="I72" s="356"/>
      <c r="J72" s="470"/>
      <c r="K72" s="356"/>
      <c r="L72" s="2"/>
      <c r="M72" s="2"/>
      <c r="N72" s="2"/>
      <c r="O72" s="2"/>
      <c r="P72" s="2"/>
      <c r="Q72" s="2"/>
      <c r="R72" s="2"/>
      <c r="S72" s="2"/>
      <c r="T72" s="2"/>
      <c r="U72" s="2"/>
      <c r="V72" s="2"/>
      <c r="W72" s="2"/>
      <c r="X72" s="2"/>
      <c r="Y72" s="2"/>
      <c r="Z72" s="2"/>
    </row>
    <row r="73" spans="1:26" ht="21.75" customHeight="1" x14ac:dyDescent="0.3">
      <c r="A73" s="137"/>
      <c r="B73" s="138"/>
      <c r="C73" s="138"/>
      <c r="D73" s="138"/>
      <c r="E73" s="138"/>
      <c r="F73" s="138"/>
      <c r="G73" s="138"/>
      <c r="H73" s="138"/>
      <c r="I73" s="138"/>
      <c r="J73" s="139"/>
      <c r="K73" s="140"/>
      <c r="L73" s="2"/>
      <c r="M73" s="2"/>
      <c r="N73" s="2"/>
      <c r="O73" s="2"/>
      <c r="P73" s="2"/>
      <c r="Q73" s="2"/>
      <c r="R73" s="2"/>
      <c r="S73" s="2"/>
      <c r="T73" s="2"/>
      <c r="U73" s="2"/>
      <c r="V73" s="2"/>
      <c r="W73" s="2"/>
      <c r="X73" s="2"/>
      <c r="Y73" s="2"/>
      <c r="Z73" s="2"/>
    </row>
    <row r="74" spans="1:26" ht="18.75" customHeight="1" x14ac:dyDescent="0.3">
      <c r="A74" s="137"/>
      <c r="B74" s="138"/>
      <c r="C74" s="141"/>
      <c r="D74" s="138"/>
      <c r="E74" s="138"/>
      <c r="F74" s="138"/>
      <c r="G74" s="138"/>
      <c r="H74" s="138"/>
      <c r="I74" s="138"/>
      <c r="J74" s="139"/>
      <c r="K74" s="140"/>
      <c r="L74" s="2"/>
      <c r="M74" s="2"/>
      <c r="N74" s="2"/>
      <c r="O74" s="2"/>
      <c r="P74" s="2"/>
      <c r="Q74" s="2"/>
      <c r="R74" s="2"/>
      <c r="S74" s="2"/>
      <c r="T74" s="2"/>
      <c r="U74" s="2"/>
      <c r="V74" s="2"/>
      <c r="W74" s="2"/>
      <c r="X74" s="2"/>
      <c r="Y74" s="2"/>
      <c r="Z74" s="2"/>
    </row>
    <row r="75" spans="1:26" ht="42.75" customHeight="1" x14ac:dyDescent="0.3">
      <c r="A75" s="461" t="s">
        <v>365</v>
      </c>
      <c r="B75" s="138">
        <v>5</v>
      </c>
      <c r="C75" s="496"/>
      <c r="D75" s="484"/>
      <c r="E75" s="462"/>
      <c r="F75" s="462"/>
      <c r="G75" s="462"/>
      <c r="H75" s="138"/>
      <c r="I75" s="138"/>
      <c r="J75" s="477" t="s">
        <v>367</v>
      </c>
      <c r="K75" s="478"/>
      <c r="L75" s="2"/>
      <c r="M75" s="2"/>
      <c r="N75" s="2"/>
      <c r="O75" s="2"/>
      <c r="P75" s="2"/>
      <c r="Q75" s="2"/>
      <c r="R75" s="2"/>
      <c r="S75" s="2"/>
      <c r="T75" s="2"/>
      <c r="U75" s="2"/>
      <c r="V75" s="2"/>
      <c r="W75" s="2"/>
      <c r="X75" s="2"/>
      <c r="Y75" s="2"/>
      <c r="Z75" s="2"/>
    </row>
    <row r="76" spans="1:26" ht="14.25" customHeight="1" x14ac:dyDescent="0.3">
      <c r="A76" s="403"/>
      <c r="B76" s="138" t="s">
        <v>368</v>
      </c>
      <c r="C76" s="474"/>
      <c r="D76" s="463"/>
      <c r="E76" s="463"/>
      <c r="F76" s="463"/>
      <c r="G76" s="463"/>
      <c r="H76" s="138"/>
      <c r="I76" s="138"/>
      <c r="J76" s="142"/>
      <c r="K76" s="143"/>
      <c r="L76" s="2"/>
      <c r="M76" s="2"/>
      <c r="N76" s="2"/>
      <c r="O76" s="2"/>
      <c r="P76" s="2"/>
      <c r="Q76" s="2"/>
      <c r="R76" s="2"/>
      <c r="S76" s="2"/>
      <c r="T76" s="2"/>
      <c r="U76" s="2"/>
      <c r="V76" s="2"/>
      <c r="W76" s="2"/>
      <c r="X76" s="2"/>
      <c r="Y76" s="2"/>
      <c r="Z76" s="2"/>
    </row>
    <row r="77" spans="1:26" ht="29.25" customHeight="1" x14ac:dyDescent="0.3">
      <c r="A77" s="403"/>
      <c r="B77" s="138">
        <v>4</v>
      </c>
      <c r="C77" s="497"/>
      <c r="D77" s="484"/>
      <c r="E77" s="484"/>
      <c r="F77" s="498"/>
      <c r="G77" s="462"/>
      <c r="H77" s="138"/>
      <c r="I77" s="138"/>
      <c r="J77" s="144" t="str">
        <f>IF(OR(E75="X",F75="X",G75="x",F77="x",G77="X",F79="X",G79="X",G81="X" ),"x","")</f>
        <v/>
      </c>
      <c r="K77" s="143" t="s">
        <v>88</v>
      </c>
      <c r="L77" s="2"/>
      <c r="M77" s="2"/>
      <c r="N77" s="2"/>
      <c r="O77" s="2"/>
      <c r="P77" s="2"/>
      <c r="Q77" s="2"/>
      <c r="R77" s="2"/>
      <c r="S77" s="2"/>
      <c r="T77" s="2"/>
      <c r="U77" s="2"/>
      <c r="V77" s="2"/>
      <c r="W77" s="2"/>
      <c r="X77" s="2"/>
      <c r="Y77" s="2"/>
      <c r="Z77" s="2"/>
    </row>
    <row r="78" spans="1:26" ht="14.25" customHeight="1" x14ac:dyDescent="0.3">
      <c r="A78" s="403"/>
      <c r="B78" s="138" t="s">
        <v>369</v>
      </c>
      <c r="C78" s="474"/>
      <c r="D78" s="463"/>
      <c r="E78" s="463"/>
      <c r="F78" s="463"/>
      <c r="G78" s="463"/>
      <c r="H78" s="138"/>
      <c r="I78" s="138"/>
      <c r="J78" s="145"/>
      <c r="K78" s="143"/>
      <c r="L78" s="2"/>
      <c r="M78" s="2"/>
      <c r="N78" s="2"/>
      <c r="O78" s="2"/>
      <c r="P78" s="2"/>
      <c r="Q78" s="2"/>
      <c r="R78" s="2"/>
      <c r="S78" s="2"/>
      <c r="T78" s="2"/>
      <c r="U78" s="2"/>
      <c r="V78" s="2"/>
      <c r="W78" s="2"/>
      <c r="X78" s="2"/>
      <c r="Y78" s="2"/>
      <c r="Z78" s="2"/>
    </row>
    <row r="79" spans="1:26" ht="29.25" customHeight="1" x14ac:dyDescent="0.3">
      <c r="A79" s="403"/>
      <c r="B79" s="138">
        <v>3</v>
      </c>
      <c r="C79" s="471"/>
      <c r="D79" s="500"/>
      <c r="E79" s="465"/>
      <c r="F79" s="498"/>
      <c r="G79" s="462"/>
      <c r="H79" s="138"/>
      <c r="I79" s="138"/>
      <c r="J79" s="146" t="str">
        <f>IF(OR(C75="X",D75="X",D77="x",E77="x",E79="X",F81="X",F83="X",G83="X" ),"x","")</f>
        <v/>
      </c>
      <c r="K79" s="143" t="s">
        <v>89</v>
      </c>
      <c r="L79" s="2"/>
      <c r="M79" s="2"/>
      <c r="N79" s="2"/>
      <c r="O79" s="2"/>
      <c r="P79" s="2"/>
      <c r="Q79" s="2"/>
      <c r="R79" s="2"/>
      <c r="S79" s="2"/>
      <c r="T79" s="2"/>
      <c r="U79" s="2"/>
      <c r="V79" s="2"/>
      <c r="W79" s="2"/>
      <c r="X79" s="2"/>
      <c r="Y79" s="2"/>
      <c r="Z79" s="2"/>
    </row>
    <row r="80" spans="1:26" ht="14.25" customHeight="1" x14ac:dyDescent="0.3">
      <c r="A80" s="403"/>
      <c r="B80" s="138" t="s">
        <v>370</v>
      </c>
      <c r="C80" s="474"/>
      <c r="D80" s="463"/>
      <c r="E80" s="463"/>
      <c r="F80" s="463"/>
      <c r="G80" s="463"/>
      <c r="H80" s="138"/>
      <c r="I80" s="138"/>
      <c r="J80" s="147"/>
      <c r="K80" s="143"/>
      <c r="L80" s="2"/>
      <c r="M80" s="2"/>
      <c r="N80" s="2"/>
      <c r="O80" s="2"/>
      <c r="P80" s="2"/>
      <c r="Q80" s="2"/>
      <c r="R80" s="2"/>
      <c r="S80" s="2"/>
      <c r="T80" s="2"/>
      <c r="U80" s="2"/>
      <c r="V80" s="2"/>
      <c r="W80" s="2"/>
      <c r="X80" s="2"/>
      <c r="Y80" s="2"/>
      <c r="Z80" s="2"/>
    </row>
    <row r="81" spans="1:26" ht="29.25" customHeight="1" x14ac:dyDescent="0.3">
      <c r="A81" s="403"/>
      <c r="B81" s="138">
        <v>2</v>
      </c>
      <c r="C81" s="471"/>
      <c r="D81" s="480"/>
      <c r="E81" s="464"/>
      <c r="F81" s="465"/>
      <c r="G81" s="462"/>
      <c r="H81" s="138"/>
      <c r="I81" s="138"/>
      <c r="J81" s="148" t="str">
        <f>IF(OR(C77="X",D79="X",E81="x",E83="x" ),"x","")</f>
        <v/>
      </c>
      <c r="K81" s="143" t="s">
        <v>90</v>
      </c>
      <c r="L81" s="2"/>
      <c r="M81" s="2"/>
      <c r="N81" s="2"/>
      <c r="O81" s="2"/>
      <c r="P81" s="2"/>
      <c r="Q81" s="2"/>
      <c r="R81" s="2"/>
      <c r="S81" s="2"/>
      <c r="T81" s="2"/>
      <c r="U81" s="2"/>
      <c r="V81" s="2"/>
      <c r="W81" s="2"/>
      <c r="X81" s="2"/>
      <c r="Y81" s="2"/>
      <c r="Z81" s="2"/>
    </row>
    <row r="82" spans="1:26" ht="14.25" customHeight="1" x14ac:dyDescent="0.3">
      <c r="A82" s="403"/>
      <c r="B82" s="138" t="s">
        <v>371</v>
      </c>
      <c r="C82" s="474"/>
      <c r="D82" s="463"/>
      <c r="E82" s="463"/>
      <c r="F82" s="463"/>
      <c r="G82" s="463"/>
      <c r="H82" s="138"/>
      <c r="I82" s="138"/>
      <c r="J82" s="147"/>
      <c r="K82" s="143"/>
      <c r="L82" s="2"/>
      <c r="M82" s="2"/>
      <c r="N82" s="2"/>
      <c r="O82" s="2"/>
      <c r="P82" s="2"/>
      <c r="Q82" s="2"/>
      <c r="R82" s="2"/>
      <c r="S82" s="2"/>
      <c r="T82" s="2"/>
      <c r="U82" s="2"/>
      <c r="V82" s="2"/>
      <c r="W82" s="2"/>
      <c r="X82" s="2"/>
      <c r="Y82" s="2"/>
      <c r="Z82" s="2"/>
    </row>
    <row r="83" spans="1:26" ht="28.5" customHeight="1" x14ac:dyDescent="0.3">
      <c r="A83" s="403"/>
      <c r="B83" s="138">
        <v>1</v>
      </c>
      <c r="C83" s="471"/>
      <c r="D83" s="480"/>
      <c r="E83" s="482"/>
      <c r="F83" s="483"/>
      <c r="G83" s="484"/>
      <c r="H83" s="138"/>
      <c r="I83" s="138"/>
      <c r="J83" s="149" t="str">
        <f>IF(OR(C79="X",C81="X",D81="x",D83="x",C83="x" ),"x","")</f>
        <v/>
      </c>
      <c r="K83" s="143" t="s">
        <v>91</v>
      </c>
      <c r="L83" s="2"/>
      <c r="M83" s="2"/>
      <c r="N83" s="2"/>
      <c r="O83" s="2"/>
      <c r="P83" s="2"/>
      <c r="Q83" s="2"/>
      <c r="R83" s="2"/>
      <c r="S83" s="2"/>
      <c r="T83" s="2"/>
      <c r="U83" s="2"/>
      <c r="V83" s="2"/>
      <c r="W83" s="2"/>
      <c r="X83" s="2"/>
      <c r="Y83" s="2"/>
      <c r="Z83" s="2"/>
    </row>
    <row r="84" spans="1:26" ht="19.5" customHeight="1" x14ac:dyDescent="0.3">
      <c r="A84" s="403"/>
      <c r="B84" s="138" t="s">
        <v>372</v>
      </c>
      <c r="C84" s="472"/>
      <c r="D84" s="481"/>
      <c r="E84" s="481"/>
      <c r="F84" s="481"/>
      <c r="G84" s="481"/>
      <c r="H84" s="138"/>
      <c r="I84" s="138"/>
      <c r="J84" s="138"/>
      <c r="K84" s="175"/>
      <c r="L84" s="2"/>
      <c r="M84" s="2"/>
      <c r="N84" s="2"/>
      <c r="O84" s="2"/>
      <c r="P84" s="2"/>
      <c r="Q84" s="2"/>
      <c r="R84" s="2"/>
      <c r="S84" s="2"/>
      <c r="T84" s="2"/>
      <c r="U84" s="2"/>
      <c r="V84" s="2"/>
      <c r="W84" s="2"/>
      <c r="X84" s="2"/>
      <c r="Y84" s="2"/>
      <c r="Z84" s="2"/>
    </row>
    <row r="85" spans="1:26" ht="14.25" customHeight="1" x14ac:dyDescent="0.3">
      <c r="A85" s="137"/>
      <c r="B85" s="138"/>
      <c r="C85" s="138">
        <v>1</v>
      </c>
      <c r="D85" s="138">
        <v>2</v>
      </c>
      <c r="E85" s="138">
        <v>3</v>
      </c>
      <c r="F85" s="138">
        <v>4</v>
      </c>
      <c r="G85" s="138">
        <v>5</v>
      </c>
      <c r="H85" s="138"/>
      <c r="I85" s="138"/>
      <c r="J85" s="138"/>
      <c r="K85" s="175"/>
      <c r="L85" s="2"/>
      <c r="M85" s="2"/>
      <c r="N85" s="2"/>
      <c r="O85" s="2"/>
      <c r="P85" s="2"/>
      <c r="Q85" s="2"/>
      <c r="R85" s="2"/>
      <c r="S85" s="2"/>
      <c r="T85" s="2"/>
      <c r="U85" s="2"/>
      <c r="V85" s="2"/>
      <c r="W85" s="2"/>
      <c r="X85" s="2"/>
      <c r="Y85" s="2"/>
      <c r="Z85" s="2"/>
    </row>
    <row r="86" spans="1:26" ht="14.25" customHeight="1" x14ac:dyDescent="0.3">
      <c r="A86" s="137"/>
      <c r="B86" s="138"/>
      <c r="C86" s="138" t="s">
        <v>373</v>
      </c>
      <c r="D86" s="138" t="s">
        <v>374</v>
      </c>
      <c r="E86" s="138" t="s">
        <v>375</v>
      </c>
      <c r="F86" s="138" t="s">
        <v>376</v>
      </c>
      <c r="G86" s="138" t="s">
        <v>377</v>
      </c>
      <c r="H86" s="138"/>
      <c r="I86" s="138"/>
      <c r="J86" s="138"/>
      <c r="K86" s="175"/>
      <c r="L86" s="2"/>
      <c r="M86" s="2"/>
      <c r="N86" s="2"/>
      <c r="O86" s="2"/>
      <c r="P86" s="2"/>
      <c r="Q86" s="2"/>
      <c r="R86" s="2"/>
      <c r="S86" s="2"/>
      <c r="T86" s="2"/>
      <c r="U86" s="2"/>
      <c r="V86" s="2"/>
      <c r="W86" s="2"/>
      <c r="X86" s="2"/>
      <c r="Y86" s="2"/>
      <c r="Z86" s="2"/>
    </row>
    <row r="87" spans="1:26" ht="14.25" customHeight="1" x14ac:dyDescent="0.3">
      <c r="A87" s="137"/>
      <c r="B87" s="138"/>
      <c r="C87" s="485" t="s">
        <v>378</v>
      </c>
      <c r="D87" s="486"/>
      <c r="E87" s="486"/>
      <c r="F87" s="486"/>
      <c r="G87" s="487"/>
      <c r="H87" s="138"/>
      <c r="I87" s="138"/>
      <c r="J87" s="138"/>
      <c r="K87" s="175"/>
      <c r="L87" s="2"/>
      <c r="M87" s="2"/>
      <c r="N87" s="2"/>
      <c r="O87" s="2"/>
      <c r="P87" s="2"/>
      <c r="Q87" s="2"/>
      <c r="R87" s="2"/>
      <c r="S87" s="2"/>
      <c r="T87" s="2"/>
      <c r="U87" s="2"/>
      <c r="V87" s="2"/>
      <c r="W87" s="2"/>
      <c r="X87" s="2"/>
      <c r="Y87" s="2"/>
      <c r="Z87" s="2"/>
    </row>
    <row r="88" spans="1:26" ht="14.25" customHeight="1" x14ac:dyDescent="0.3">
      <c r="A88" s="137"/>
      <c r="B88" s="138"/>
      <c r="C88" s="488"/>
      <c r="D88" s="489"/>
      <c r="E88" s="489"/>
      <c r="F88" s="489"/>
      <c r="G88" s="490"/>
      <c r="H88" s="138"/>
      <c r="I88" s="138"/>
      <c r="J88" s="138"/>
      <c r="K88" s="175"/>
      <c r="L88" s="2"/>
      <c r="M88" s="2"/>
      <c r="N88" s="2"/>
      <c r="O88" s="2"/>
      <c r="P88" s="2"/>
      <c r="Q88" s="2"/>
      <c r="R88" s="2"/>
      <c r="S88" s="2"/>
      <c r="T88" s="2"/>
      <c r="U88" s="2"/>
      <c r="V88" s="2"/>
      <c r="W88" s="2"/>
      <c r="X88" s="2"/>
      <c r="Y88" s="2"/>
      <c r="Z88" s="2"/>
    </row>
    <row r="89" spans="1:26" ht="14.25" customHeight="1" x14ac:dyDescent="0.3">
      <c r="A89" s="176"/>
      <c r="B89" s="177"/>
      <c r="C89" s="177"/>
      <c r="D89" s="177"/>
      <c r="E89" s="177"/>
      <c r="F89" s="177"/>
      <c r="G89" s="177"/>
      <c r="H89" s="177"/>
      <c r="I89" s="177"/>
      <c r="J89" s="177"/>
      <c r="K89" s="178"/>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33.75" customHeight="1" x14ac:dyDescent="0.3">
      <c r="A91" s="134" t="s">
        <v>363</v>
      </c>
      <c r="B91" s="466" t="str">
        <f>DESCRIPCION!A22</f>
        <v>e</v>
      </c>
      <c r="C91" s="355"/>
      <c r="D91" s="355"/>
      <c r="E91" s="355"/>
      <c r="F91" s="355"/>
      <c r="G91" s="355"/>
      <c r="H91" s="355"/>
      <c r="I91" s="356"/>
      <c r="J91" s="135" t="s">
        <v>364</v>
      </c>
      <c r="K91" s="136" t="str">
        <f>IF(J97="x","EXTREMA",IF(J99="x","ALTA",IF(J101="x","MODERADA",IF(J103="x","BAJA",""))))</f>
        <v/>
      </c>
      <c r="L91" s="2"/>
      <c r="M91" s="2"/>
      <c r="N91" s="2"/>
      <c r="O91" s="2"/>
      <c r="P91" s="2"/>
      <c r="Q91" s="2"/>
      <c r="R91" s="2"/>
      <c r="S91" s="2"/>
      <c r="T91" s="2"/>
      <c r="U91" s="2"/>
      <c r="V91" s="2"/>
      <c r="W91" s="2"/>
      <c r="X91" s="2"/>
      <c r="Y91" s="2"/>
      <c r="Z91" s="2"/>
    </row>
    <row r="92" spans="1:26" ht="14.25" customHeight="1" x14ac:dyDescent="0.3">
      <c r="A92" s="467" t="s">
        <v>365</v>
      </c>
      <c r="B92" s="355"/>
      <c r="C92" s="468"/>
      <c r="D92" s="469" t="str">
        <f>PROBABILIDAD!T15</f>
        <v xml:space="preserve"> </v>
      </c>
      <c r="E92" s="356"/>
      <c r="F92" s="467" t="s">
        <v>366</v>
      </c>
      <c r="G92" s="355"/>
      <c r="H92" s="355"/>
      <c r="I92" s="356"/>
      <c r="J92" s="470"/>
      <c r="K92" s="356"/>
      <c r="L92" s="2"/>
      <c r="M92" s="2"/>
      <c r="N92" s="2"/>
      <c r="O92" s="2"/>
      <c r="P92" s="2"/>
      <c r="Q92" s="2"/>
      <c r="R92" s="2"/>
      <c r="S92" s="2"/>
      <c r="T92" s="2"/>
      <c r="U92" s="2"/>
      <c r="V92" s="2"/>
      <c r="W92" s="2"/>
      <c r="X92" s="2"/>
      <c r="Y92" s="2"/>
      <c r="Z92" s="2"/>
    </row>
    <row r="93" spans="1:26" ht="14.25" customHeight="1" x14ac:dyDescent="0.3">
      <c r="A93" s="179"/>
      <c r="B93" s="180"/>
      <c r="C93" s="180"/>
      <c r="D93" s="180"/>
      <c r="E93" s="180"/>
      <c r="F93" s="180"/>
      <c r="G93" s="180"/>
      <c r="H93" s="180"/>
      <c r="I93" s="180"/>
      <c r="J93" s="2"/>
      <c r="K93" s="31"/>
      <c r="L93" s="2"/>
      <c r="M93" s="2"/>
      <c r="N93" s="2"/>
      <c r="O93" s="2"/>
      <c r="P93" s="2"/>
      <c r="Q93" s="2"/>
      <c r="R93" s="2"/>
      <c r="S93" s="2"/>
      <c r="T93" s="2"/>
      <c r="U93" s="2"/>
      <c r="V93" s="2"/>
      <c r="W93" s="2"/>
      <c r="X93" s="2"/>
      <c r="Y93" s="2"/>
      <c r="Z93" s="2"/>
    </row>
    <row r="94" spans="1:26" ht="14.25" customHeight="1" x14ac:dyDescent="0.3">
      <c r="A94" s="137"/>
      <c r="B94" s="138"/>
      <c r="C94" s="141"/>
      <c r="D94" s="138"/>
      <c r="E94" s="138"/>
      <c r="F94" s="138"/>
      <c r="G94" s="138"/>
      <c r="H94" s="138"/>
      <c r="I94" s="138"/>
      <c r="J94" s="139"/>
      <c r="K94" s="140"/>
      <c r="L94" s="2"/>
      <c r="M94" s="2"/>
      <c r="N94" s="2"/>
      <c r="O94" s="2"/>
      <c r="P94" s="2"/>
      <c r="Q94" s="2"/>
      <c r="R94" s="2"/>
      <c r="S94" s="2"/>
      <c r="T94" s="2"/>
      <c r="U94" s="2"/>
      <c r="V94" s="2"/>
      <c r="W94" s="2"/>
      <c r="X94" s="2"/>
      <c r="Y94" s="2"/>
      <c r="Z94" s="2"/>
    </row>
    <row r="95" spans="1:26" ht="56.25" customHeight="1" x14ac:dyDescent="0.3">
      <c r="A95" s="461" t="s">
        <v>365</v>
      </c>
      <c r="B95" s="138">
        <v>5</v>
      </c>
      <c r="C95" s="496"/>
      <c r="D95" s="484"/>
      <c r="E95" s="462"/>
      <c r="F95" s="462"/>
      <c r="G95" s="462"/>
      <c r="H95" s="138"/>
      <c r="I95" s="138"/>
      <c r="J95" s="477" t="s">
        <v>367</v>
      </c>
      <c r="K95" s="478"/>
      <c r="L95" s="2"/>
      <c r="M95" s="2"/>
      <c r="N95" s="2"/>
      <c r="O95" s="2"/>
      <c r="P95" s="2"/>
      <c r="Q95" s="2"/>
      <c r="R95" s="2"/>
      <c r="S95" s="2"/>
      <c r="T95" s="2"/>
      <c r="U95" s="2"/>
      <c r="V95" s="2"/>
      <c r="W95" s="2"/>
      <c r="X95" s="2"/>
      <c r="Y95" s="2"/>
      <c r="Z95" s="2"/>
    </row>
    <row r="96" spans="1:26" ht="5.25" customHeight="1" x14ac:dyDescent="0.3">
      <c r="A96" s="403"/>
      <c r="B96" s="138" t="s">
        <v>368</v>
      </c>
      <c r="C96" s="474"/>
      <c r="D96" s="463"/>
      <c r="E96" s="463"/>
      <c r="F96" s="463"/>
      <c r="G96" s="463"/>
      <c r="H96" s="138"/>
      <c r="I96" s="138"/>
      <c r="J96" s="142"/>
      <c r="K96" s="143"/>
      <c r="L96" s="2"/>
      <c r="M96" s="2"/>
      <c r="N96" s="2"/>
      <c r="O96" s="2"/>
      <c r="P96" s="2"/>
      <c r="Q96" s="2"/>
      <c r="R96" s="2"/>
      <c r="S96" s="2"/>
      <c r="T96" s="2"/>
      <c r="U96" s="2"/>
      <c r="V96" s="2"/>
      <c r="W96" s="2"/>
      <c r="X96" s="2"/>
      <c r="Y96" s="2"/>
      <c r="Z96" s="2"/>
    </row>
    <row r="97" spans="1:26" ht="27.75" customHeight="1" x14ac:dyDescent="0.3">
      <c r="A97" s="403"/>
      <c r="B97" s="138">
        <v>4</v>
      </c>
      <c r="C97" s="497"/>
      <c r="D97" s="484"/>
      <c r="E97" s="484"/>
      <c r="F97" s="498"/>
      <c r="G97" s="462"/>
      <c r="H97" s="138"/>
      <c r="I97" s="138"/>
      <c r="J97" s="144" t="str">
        <f>IF(OR(E95="X",F95="X",G95="x",F97="x",G97="X",F99="X",G99="X",G101="X" ),"x","")</f>
        <v/>
      </c>
      <c r="K97" s="143" t="s">
        <v>88</v>
      </c>
      <c r="L97" s="2"/>
      <c r="M97" s="2"/>
      <c r="N97" s="2"/>
      <c r="O97" s="2"/>
      <c r="P97" s="2"/>
      <c r="Q97" s="2"/>
      <c r="R97" s="2"/>
      <c r="S97" s="2"/>
      <c r="T97" s="2"/>
      <c r="U97" s="2"/>
      <c r="V97" s="2"/>
      <c r="W97" s="2"/>
      <c r="X97" s="2"/>
      <c r="Y97" s="2"/>
      <c r="Z97" s="2"/>
    </row>
    <row r="98" spans="1:26" ht="14.25" customHeight="1" x14ac:dyDescent="0.3">
      <c r="A98" s="403"/>
      <c r="B98" s="138" t="s">
        <v>369</v>
      </c>
      <c r="C98" s="474"/>
      <c r="D98" s="463"/>
      <c r="E98" s="463"/>
      <c r="F98" s="463"/>
      <c r="G98" s="463"/>
      <c r="H98" s="138"/>
      <c r="I98" s="138"/>
      <c r="J98" s="145"/>
      <c r="K98" s="143"/>
      <c r="L98" s="2"/>
      <c r="M98" s="2"/>
      <c r="N98" s="2"/>
      <c r="O98" s="2"/>
      <c r="P98" s="2"/>
      <c r="Q98" s="2"/>
      <c r="R98" s="2"/>
      <c r="S98" s="2"/>
      <c r="T98" s="2"/>
      <c r="U98" s="2"/>
      <c r="V98" s="2"/>
      <c r="W98" s="2"/>
      <c r="X98" s="2"/>
      <c r="Y98" s="2"/>
      <c r="Z98" s="2"/>
    </row>
    <row r="99" spans="1:26" ht="27" customHeight="1" x14ac:dyDescent="0.3">
      <c r="A99" s="403"/>
      <c r="B99" s="138">
        <v>3</v>
      </c>
      <c r="C99" s="471"/>
      <c r="D99" s="500"/>
      <c r="E99" s="465"/>
      <c r="F99" s="498"/>
      <c r="G99" s="462"/>
      <c r="H99" s="138"/>
      <c r="I99" s="138"/>
      <c r="J99" s="146" t="str">
        <f>IF(OR(C95="X",D95="X",D97="x",E97="x",E99="X",F101="X",F103="X",G103="X" ),"x","")</f>
        <v/>
      </c>
      <c r="K99" s="143" t="s">
        <v>89</v>
      </c>
      <c r="L99" s="2"/>
      <c r="M99" s="2"/>
      <c r="N99" s="2"/>
      <c r="O99" s="2"/>
      <c r="P99" s="2"/>
      <c r="Q99" s="2"/>
      <c r="R99" s="2"/>
      <c r="S99" s="2"/>
      <c r="T99" s="2"/>
      <c r="U99" s="2"/>
      <c r="V99" s="2"/>
      <c r="W99" s="2"/>
      <c r="X99" s="2"/>
      <c r="Y99" s="2"/>
      <c r="Z99" s="2"/>
    </row>
    <row r="100" spans="1:26" ht="14.25" customHeight="1" x14ac:dyDescent="0.3">
      <c r="A100" s="403"/>
      <c r="B100" s="138" t="s">
        <v>370</v>
      </c>
      <c r="C100" s="474"/>
      <c r="D100" s="463"/>
      <c r="E100" s="463"/>
      <c r="F100" s="463"/>
      <c r="G100" s="463"/>
      <c r="H100" s="138"/>
      <c r="I100" s="138"/>
      <c r="J100" s="147"/>
      <c r="K100" s="143"/>
      <c r="L100" s="2"/>
      <c r="M100" s="2"/>
      <c r="N100" s="2"/>
      <c r="O100" s="2"/>
      <c r="P100" s="2"/>
      <c r="Q100" s="2"/>
      <c r="R100" s="2"/>
      <c r="S100" s="2"/>
      <c r="T100" s="2"/>
      <c r="U100" s="2"/>
      <c r="V100" s="2"/>
      <c r="W100" s="2"/>
      <c r="X100" s="2"/>
      <c r="Y100" s="2"/>
      <c r="Z100" s="2"/>
    </row>
    <row r="101" spans="1:26" ht="25.5" customHeight="1" x14ac:dyDescent="0.3">
      <c r="A101" s="403"/>
      <c r="B101" s="138">
        <v>2</v>
      </c>
      <c r="C101" s="471"/>
      <c r="D101" s="480"/>
      <c r="E101" s="464"/>
      <c r="F101" s="465"/>
      <c r="G101" s="462"/>
      <c r="H101" s="138"/>
      <c r="I101" s="138"/>
      <c r="J101" s="148" t="str">
        <f>IF(OR(C97="X",D99="X",E103="x",E101="x" ),"x","")</f>
        <v/>
      </c>
      <c r="K101" s="143" t="s">
        <v>90</v>
      </c>
      <c r="L101" s="2"/>
      <c r="M101" s="2"/>
      <c r="N101" s="2"/>
      <c r="O101" s="2"/>
      <c r="P101" s="2"/>
      <c r="Q101" s="2"/>
      <c r="R101" s="2"/>
      <c r="S101" s="2"/>
      <c r="T101" s="2"/>
      <c r="U101" s="2"/>
      <c r="V101" s="2"/>
      <c r="W101" s="2"/>
      <c r="X101" s="2"/>
      <c r="Y101" s="2"/>
      <c r="Z101" s="2"/>
    </row>
    <row r="102" spans="1:26" ht="14.25" customHeight="1" x14ac:dyDescent="0.3">
      <c r="A102" s="403"/>
      <c r="B102" s="138" t="s">
        <v>371</v>
      </c>
      <c r="C102" s="474"/>
      <c r="D102" s="463"/>
      <c r="E102" s="463"/>
      <c r="F102" s="463"/>
      <c r="G102" s="463"/>
      <c r="H102" s="138"/>
      <c r="I102" s="138"/>
      <c r="J102" s="147"/>
      <c r="K102" s="143"/>
      <c r="L102" s="2"/>
      <c r="M102" s="2"/>
      <c r="N102" s="2"/>
      <c r="O102" s="2"/>
      <c r="P102" s="2"/>
      <c r="Q102" s="2"/>
      <c r="R102" s="2"/>
      <c r="S102" s="2"/>
      <c r="T102" s="2"/>
      <c r="U102" s="2"/>
      <c r="V102" s="2"/>
      <c r="W102" s="2"/>
      <c r="X102" s="2"/>
      <c r="Y102" s="2"/>
      <c r="Z102" s="2"/>
    </row>
    <row r="103" spans="1:26" ht="29.25" customHeight="1" x14ac:dyDescent="0.3">
      <c r="A103" s="403"/>
      <c r="B103" s="138">
        <v>1</v>
      </c>
      <c r="C103" s="471"/>
      <c r="D103" s="480"/>
      <c r="E103" s="482"/>
      <c r="F103" s="483"/>
      <c r="G103" s="484"/>
      <c r="H103" s="138"/>
      <c r="I103" s="138"/>
      <c r="J103" s="149" t="str">
        <f>IF(OR(C99="X",C101="X",C103="x",D101="x",D103="x" ),"x","")</f>
        <v/>
      </c>
      <c r="K103" s="143" t="s">
        <v>91</v>
      </c>
      <c r="L103" s="2"/>
      <c r="M103" s="2"/>
      <c r="N103" s="2"/>
      <c r="O103" s="2"/>
      <c r="P103" s="2"/>
      <c r="Q103" s="2"/>
      <c r="R103" s="2"/>
      <c r="S103" s="2"/>
      <c r="T103" s="2"/>
      <c r="U103" s="2"/>
      <c r="V103" s="2"/>
      <c r="W103" s="2"/>
      <c r="X103" s="2"/>
      <c r="Y103" s="2"/>
      <c r="Z103" s="2"/>
    </row>
    <row r="104" spans="1:26" ht="13.5" customHeight="1" x14ac:dyDescent="0.3">
      <c r="A104" s="403"/>
      <c r="B104" s="138" t="s">
        <v>372</v>
      </c>
      <c r="C104" s="472"/>
      <c r="D104" s="481"/>
      <c r="E104" s="481"/>
      <c r="F104" s="481"/>
      <c r="G104" s="481"/>
      <c r="H104" s="138"/>
      <c r="I104" s="138"/>
      <c r="J104" s="138"/>
      <c r="K104" s="175"/>
      <c r="L104" s="2"/>
      <c r="M104" s="2"/>
      <c r="N104" s="2"/>
      <c r="O104" s="2"/>
      <c r="P104" s="2"/>
      <c r="Q104" s="2"/>
      <c r="R104" s="2"/>
      <c r="S104" s="2"/>
      <c r="T104" s="2"/>
      <c r="U104" s="2"/>
      <c r="V104" s="2"/>
      <c r="W104" s="2"/>
      <c r="X104" s="2"/>
      <c r="Y104" s="2"/>
      <c r="Z104" s="2"/>
    </row>
    <row r="105" spans="1:26" ht="14.25" customHeight="1" x14ac:dyDescent="0.3">
      <c r="A105" s="137"/>
      <c r="B105" s="138"/>
      <c r="C105" s="138">
        <v>1</v>
      </c>
      <c r="D105" s="138">
        <v>2</v>
      </c>
      <c r="E105" s="138">
        <v>3</v>
      </c>
      <c r="F105" s="138">
        <v>4</v>
      </c>
      <c r="G105" s="138">
        <v>5</v>
      </c>
      <c r="H105" s="138"/>
      <c r="I105" s="138"/>
      <c r="J105" s="138"/>
      <c r="K105" s="175"/>
      <c r="L105" s="2"/>
      <c r="M105" s="2"/>
      <c r="N105" s="2"/>
      <c r="O105" s="2"/>
      <c r="P105" s="2"/>
      <c r="Q105" s="2"/>
      <c r="R105" s="2"/>
      <c r="S105" s="2"/>
      <c r="T105" s="2"/>
      <c r="U105" s="2"/>
      <c r="V105" s="2"/>
      <c r="W105" s="2"/>
      <c r="X105" s="2"/>
      <c r="Y105" s="2"/>
      <c r="Z105" s="2"/>
    </row>
    <row r="106" spans="1:26" ht="14.25" customHeight="1" x14ac:dyDescent="0.3">
      <c r="A106" s="137"/>
      <c r="B106" s="138"/>
      <c r="C106" s="138" t="s">
        <v>373</v>
      </c>
      <c r="D106" s="138" t="s">
        <v>374</v>
      </c>
      <c r="E106" s="138" t="s">
        <v>375</v>
      </c>
      <c r="F106" s="138" t="s">
        <v>376</v>
      </c>
      <c r="G106" s="138" t="s">
        <v>377</v>
      </c>
      <c r="H106" s="138"/>
      <c r="I106" s="138"/>
      <c r="J106" s="138"/>
      <c r="K106" s="175"/>
      <c r="L106" s="2"/>
      <c r="M106" s="2"/>
      <c r="N106" s="2"/>
      <c r="O106" s="2"/>
      <c r="P106" s="2"/>
      <c r="Q106" s="2"/>
      <c r="R106" s="2"/>
      <c r="S106" s="2"/>
      <c r="T106" s="2"/>
      <c r="U106" s="2"/>
      <c r="V106" s="2"/>
      <c r="W106" s="2"/>
      <c r="X106" s="2"/>
      <c r="Y106" s="2"/>
      <c r="Z106" s="2"/>
    </row>
    <row r="107" spans="1:26" ht="14.25" customHeight="1" x14ac:dyDescent="0.3">
      <c r="A107" s="137"/>
      <c r="B107" s="138"/>
      <c r="C107" s="485" t="s">
        <v>378</v>
      </c>
      <c r="D107" s="486"/>
      <c r="E107" s="486"/>
      <c r="F107" s="486"/>
      <c r="G107" s="487"/>
      <c r="H107" s="138"/>
      <c r="I107" s="138"/>
      <c r="J107" s="138"/>
      <c r="K107" s="175"/>
      <c r="L107" s="2"/>
      <c r="M107" s="2"/>
      <c r="N107" s="2"/>
      <c r="O107" s="2"/>
      <c r="P107" s="2"/>
      <c r="Q107" s="2"/>
      <c r="R107" s="2"/>
      <c r="S107" s="2"/>
      <c r="T107" s="2"/>
      <c r="U107" s="2"/>
      <c r="V107" s="2"/>
      <c r="W107" s="2"/>
      <c r="X107" s="2"/>
      <c r="Y107" s="2"/>
      <c r="Z107" s="2"/>
    </row>
    <row r="108" spans="1:26" ht="14.25" customHeight="1" x14ac:dyDescent="0.3">
      <c r="A108" s="137"/>
      <c r="B108" s="138"/>
      <c r="C108" s="488"/>
      <c r="D108" s="489"/>
      <c r="E108" s="489"/>
      <c r="F108" s="489"/>
      <c r="G108" s="490"/>
      <c r="H108" s="138"/>
      <c r="I108" s="138"/>
      <c r="J108" s="138"/>
      <c r="K108" s="175"/>
      <c r="L108" s="2"/>
      <c r="M108" s="2"/>
      <c r="N108" s="2"/>
      <c r="O108" s="2"/>
      <c r="P108" s="2"/>
      <c r="Q108" s="2"/>
      <c r="R108" s="2"/>
      <c r="S108" s="2"/>
      <c r="T108" s="2"/>
      <c r="U108" s="2"/>
      <c r="V108" s="2"/>
      <c r="W108" s="2"/>
      <c r="X108" s="2"/>
      <c r="Y108" s="2"/>
      <c r="Z108" s="2"/>
    </row>
    <row r="109" spans="1:26" ht="14.25" customHeight="1" x14ac:dyDescent="0.3">
      <c r="A109" s="176"/>
      <c r="B109" s="177"/>
      <c r="C109" s="177"/>
      <c r="D109" s="177"/>
      <c r="E109" s="177"/>
      <c r="F109" s="177"/>
      <c r="G109" s="177"/>
      <c r="H109" s="177"/>
      <c r="I109" s="177"/>
      <c r="J109" s="177"/>
      <c r="K109" s="178"/>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33.75" customHeight="1" x14ac:dyDescent="0.3">
      <c r="A111" s="134" t="s">
        <v>363</v>
      </c>
      <c r="B111" s="466" t="str">
        <f>DESCRIPCION!A25</f>
        <v>f</v>
      </c>
      <c r="C111" s="355"/>
      <c r="D111" s="355"/>
      <c r="E111" s="355"/>
      <c r="F111" s="355"/>
      <c r="G111" s="355"/>
      <c r="H111" s="355"/>
      <c r="I111" s="356"/>
      <c r="J111" s="135" t="s">
        <v>364</v>
      </c>
      <c r="K111" s="136" t="str">
        <f>IF(J117="x","EXTREMA",IF(J119="x","ALTA",IF(J121="x","MODERADA",IF(J123="x","BAJA",""))))</f>
        <v/>
      </c>
      <c r="L111" s="2"/>
      <c r="M111" s="2"/>
      <c r="N111" s="2"/>
      <c r="O111" s="2"/>
      <c r="P111" s="2"/>
      <c r="Q111" s="2"/>
      <c r="R111" s="2"/>
      <c r="S111" s="2"/>
      <c r="T111" s="2"/>
      <c r="U111" s="2"/>
      <c r="V111" s="2"/>
      <c r="W111" s="2"/>
      <c r="X111" s="2"/>
      <c r="Y111" s="2"/>
      <c r="Z111" s="2"/>
    </row>
    <row r="112" spans="1:26" ht="14.25" customHeight="1" x14ac:dyDescent="0.3">
      <c r="A112" s="467" t="s">
        <v>365</v>
      </c>
      <c r="B112" s="355"/>
      <c r="C112" s="468"/>
      <c r="D112" s="469" t="str">
        <f>PROBABILIDAD!T16</f>
        <v xml:space="preserve"> </v>
      </c>
      <c r="E112" s="356"/>
      <c r="F112" s="467" t="s">
        <v>366</v>
      </c>
      <c r="G112" s="355"/>
      <c r="H112" s="355"/>
      <c r="I112" s="356"/>
      <c r="J112" s="470"/>
      <c r="K112" s="356"/>
      <c r="L112" s="2"/>
      <c r="M112" s="2"/>
      <c r="N112" s="2"/>
      <c r="O112" s="2"/>
      <c r="P112" s="2"/>
      <c r="Q112" s="2"/>
      <c r="R112" s="2"/>
      <c r="S112" s="2"/>
      <c r="T112" s="2"/>
      <c r="U112" s="2"/>
      <c r="V112" s="2"/>
      <c r="W112" s="2"/>
      <c r="X112" s="2"/>
      <c r="Y112" s="2"/>
      <c r="Z112" s="2"/>
    </row>
    <row r="113" spans="1:26" ht="14.25" customHeight="1" x14ac:dyDescent="0.3">
      <c r="A113" s="137"/>
      <c r="B113" s="138"/>
      <c r="C113" s="138"/>
      <c r="D113" s="138"/>
      <c r="E113" s="138"/>
      <c r="F113" s="138"/>
      <c r="G113" s="138"/>
      <c r="H113" s="138"/>
      <c r="I113" s="138"/>
      <c r="J113" s="2"/>
      <c r="K113" s="31"/>
      <c r="L113" s="2"/>
      <c r="M113" s="2"/>
      <c r="N113" s="2"/>
      <c r="O113" s="2"/>
      <c r="P113" s="2"/>
      <c r="Q113" s="2"/>
      <c r="R113" s="2"/>
      <c r="S113" s="2"/>
      <c r="T113" s="2"/>
      <c r="U113" s="2"/>
      <c r="V113" s="2"/>
      <c r="W113" s="2"/>
      <c r="X113" s="2"/>
      <c r="Y113" s="2"/>
      <c r="Z113" s="2"/>
    </row>
    <row r="114" spans="1:26" ht="14.25" customHeight="1" x14ac:dyDescent="0.3">
      <c r="A114" s="137"/>
      <c r="B114" s="138"/>
      <c r="C114" s="141"/>
      <c r="D114" s="138"/>
      <c r="E114" s="138"/>
      <c r="F114" s="138"/>
      <c r="G114" s="138"/>
      <c r="H114" s="138"/>
      <c r="I114" s="138"/>
      <c r="J114" s="2"/>
      <c r="K114" s="31"/>
      <c r="L114" s="2"/>
      <c r="M114" s="2"/>
      <c r="N114" s="2"/>
      <c r="O114" s="2"/>
      <c r="P114" s="2"/>
      <c r="Q114" s="2"/>
      <c r="R114" s="2"/>
      <c r="S114" s="2"/>
      <c r="T114" s="2"/>
      <c r="U114" s="2"/>
      <c r="V114" s="2"/>
      <c r="W114" s="2"/>
      <c r="X114" s="2"/>
      <c r="Y114" s="2"/>
      <c r="Z114" s="2"/>
    </row>
    <row r="115" spans="1:26" ht="14.25" customHeight="1" x14ac:dyDescent="0.3">
      <c r="A115" s="461" t="s">
        <v>365</v>
      </c>
      <c r="B115" s="138">
        <v>5</v>
      </c>
      <c r="C115" s="473"/>
      <c r="D115" s="475"/>
      <c r="E115" s="476"/>
      <c r="F115" s="476"/>
      <c r="G115" s="476"/>
      <c r="H115" s="181"/>
      <c r="I115" s="138"/>
      <c r="J115" s="477" t="s">
        <v>367</v>
      </c>
      <c r="K115" s="478"/>
      <c r="L115" s="2"/>
      <c r="M115" s="2"/>
      <c r="N115" s="2"/>
      <c r="O115" s="2"/>
      <c r="P115" s="2"/>
      <c r="Q115" s="2"/>
      <c r="R115" s="2"/>
      <c r="S115" s="2"/>
      <c r="T115" s="2"/>
      <c r="U115" s="2"/>
      <c r="V115" s="2"/>
      <c r="W115" s="2"/>
      <c r="X115" s="2"/>
      <c r="Y115" s="2"/>
      <c r="Z115" s="2"/>
    </row>
    <row r="116" spans="1:26" ht="14.25" customHeight="1" x14ac:dyDescent="0.3">
      <c r="A116" s="403"/>
      <c r="B116" s="138" t="s">
        <v>368</v>
      </c>
      <c r="C116" s="474"/>
      <c r="D116" s="463"/>
      <c r="E116" s="463"/>
      <c r="F116" s="463"/>
      <c r="G116" s="463"/>
      <c r="H116" s="181"/>
      <c r="I116" s="138"/>
      <c r="J116" s="142"/>
      <c r="K116" s="143"/>
      <c r="L116" s="2"/>
      <c r="M116" s="2"/>
      <c r="N116" s="2"/>
      <c r="O116" s="2"/>
      <c r="P116" s="2"/>
      <c r="Q116" s="2"/>
      <c r="R116" s="2"/>
      <c r="S116" s="2"/>
      <c r="T116" s="2"/>
      <c r="U116" s="2"/>
      <c r="V116" s="2"/>
      <c r="W116" s="2"/>
      <c r="X116" s="2"/>
      <c r="Y116" s="2"/>
      <c r="Z116" s="2"/>
    </row>
    <row r="117" spans="1:26" ht="14.25" customHeight="1" x14ac:dyDescent="0.3">
      <c r="A117" s="403"/>
      <c r="B117" s="138">
        <v>4</v>
      </c>
      <c r="C117" s="479"/>
      <c r="D117" s="475"/>
      <c r="E117" s="475"/>
      <c r="F117" s="491"/>
      <c r="G117" s="476"/>
      <c r="H117" s="181"/>
      <c r="I117" s="138"/>
      <c r="J117" s="144" t="str">
        <f>IF(OR(E115="X",F115="X",G115="x",F117="x",G117="X",F119="X",G119="X",G121="X" ),"x","")</f>
        <v/>
      </c>
      <c r="K117" s="143" t="s">
        <v>88</v>
      </c>
      <c r="L117" s="2"/>
      <c r="M117" s="2"/>
      <c r="N117" s="2"/>
      <c r="O117" s="2"/>
      <c r="P117" s="2"/>
      <c r="Q117" s="2"/>
      <c r="R117" s="2"/>
      <c r="S117" s="2"/>
      <c r="T117" s="2"/>
      <c r="U117" s="2"/>
      <c r="V117" s="2"/>
      <c r="W117" s="2"/>
      <c r="X117" s="2"/>
      <c r="Y117" s="2"/>
      <c r="Z117" s="2"/>
    </row>
    <row r="118" spans="1:26" ht="14.25" customHeight="1" x14ac:dyDescent="0.3">
      <c r="A118" s="403"/>
      <c r="B118" s="138" t="s">
        <v>369</v>
      </c>
      <c r="C118" s="474"/>
      <c r="D118" s="463"/>
      <c r="E118" s="463"/>
      <c r="F118" s="463"/>
      <c r="G118" s="463"/>
      <c r="H118" s="181"/>
      <c r="I118" s="138"/>
      <c r="J118" s="145"/>
      <c r="K118" s="143"/>
      <c r="L118" s="2"/>
      <c r="M118" s="2"/>
      <c r="N118" s="2"/>
      <c r="O118" s="2"/>
      <c r="P118" s="2"/>
      <c r="Q118" s="2"/>
      <c r="R118" s="2"/>
      <c r="S118" s="2"/>
      <c r="T118" s="2"/>
      <c r="U118" s="2"/>
      <c r="V118" s="2"/>
      <c r="W118" s="2"/>
      <c r="X118" s="2"/>
      <c r="Y118" s="2"/>
      <c r="Z118" s="2"/>
    </row>
    <row r="119" spans="1:26" ht="14.25" customHeight="1" x14ac:dyDescent="0.3">
      <c r="A119" s="403"/>
      <c r="B119" s="138">
        <v>3</v>
      </c>
      <c r="C119" s="492"/>
      <c r="D119" s="493"/>
      <c r="E119" s="494"/>
      <c r="F119" s="491"/>
      <c r="G119" s="476"/>
      <c r="H119" s="181"/>
      <c r="I119" s="138"/>
      <c r="J119" s="146" t="str">
        <f>IF(OR(C115="X",D115="X",D117="x",E117="x",E119="X",F121="X",F123="X",G123="X" ),"x","")</f>
        <v/>
      </c>
      <c r="K119" s="143" t="s">
        <v>89</v>
      </c>
      <c r="L119" s="2"/>
      <c r="M119" s="2"/>
      <c r="N119" s="2"/>
      <c r="O119" s="2"/>
      <c r="P119" s="2"/>
      <c r="Q119" s="2"/>
      <c r="R119" s="2"/>
      <c r="S119" s="2"/>
      <c r="T119" s="2"/>
      <c r="U119" s="2"/>
      <c r="V119" s="2"/>
      <c r="W119" s="2"/>
      <c r="X119" s="2"/>
      <c r="Y119" s="2"/>
      <c r="Z119" s="2"/>
    </row>
    <row r="120" spans="1:26" ht="14.25" customHeight="1" x14ac:dyDescent="0.3">
      <c r="A120" s="403"/>
      <c r="B120" s="138" t="s">
        <v>370</v>
      </c>
      <c r="C120" s="474"/>
      <c r="D120" s="463"/>
      <c r="E120" s="463"/>
      <c r="F120" s="463"/>
      <c r="G120" s="463"/>
      <c r="H120" s="181"/>
      <c r="I120" s="138"/>
      <c r="J120" s="147"/>
      <c r="K120" s="143"/>
      <c r="L120" s="2"/>
      <c r="M120" s="2"/>
      <c r="N120" s="2"/>
      <c r="O120" s="2"/>
      <c r="P120" s="2"/>
      <c r="Q120" s="2"/>
      <c r="R120" s="2"/>
      <c r="S120" s="2"/>
      <c r="T120" s="2"/>
      <c r="U120" s="2"/>
      <c r="V120" s="2"/>
      <c r="W120" s="2"/>
      <c r="X120" s="2"/>
      <c r="Y120" s="2"/>
      <c r="Z120" s="2"/>
    </row>
    <row r="121" spans="1:26" ht="14.25" customHeight="1" x14ac:dyDescent="0.3">
      <c r="A121" s="403"/>
      <c r="B121" s="138">
        <v>2</v>
      </c>
      <c r="C121" s="492"/>
      <c r="D121" s="499"/>
      <c r="E121" s="495"/>
      <c r="F121" s="494"/>
      <c r="G121" s="476"/>
      <c r="H121" s="181"/>
      <c r="I121" s="138"/>
      <c r="J121" s="148" t="str">
        <f>IF(OR(C117="X",D119="X",E121="x",E123="x" ),"x","")</f>
        <v/>
      </c>
      <c r="K121" s="143" t="s">
        <v>90</v>
      </c>
      <c r="L121" s="2"/>
      <c r="M121" s="2"/>
      <c r="N121" s="2"/>
      <c r="O121" s="2"/>
      <c r="P121" s="2"/>
      <c r="Q121" s="2"/>
      <c r="R121" s="2"/>
      <c r="S121" s="2"/>
      <c r="T121" s="2"/>
      <c r="U121" s="2"/>
      <c r="V121" s="2"/>
      <c r="W121" s="2"/>
      <c r="X121" s="2"/>
      <c r="Y121" s="2"/>
      <c r="Z121" s="2"/>
    </row>
    <row r="122" spans="1:26" ht="14.25" customHeight="1" x14ac:dyDescent="0.3">
      <c r="A122" s="403"/>
      <c r="B122" s="138" t="s">
        <v>371</v>
      </c>
      <c r="C122" s="474"/>
      <c r="D122" s="463"/>
      <c r="E122" s="463"/>
      <c r="F122" s="463"/>
      <c r="G122" s="463"/>
      <c r="H122" s="181"/>
      <c r="I122" s="138"/>
      <c r="J122" s="147"/>
      <c r="K122" s="143"/>
      <c r="L122" s="2"/>
      <c r="M122" s="2"/>
      <c r="N122" s="2"/>
      <c r="O122" s="2"/>
      <c r="P122" s="2"/>
      <c r="Q122" s="2"/>
      <c r="R122" s="2"/>
      <c r="S122" s="2"/>
      <c r="T122" s="2"/>
      <c r="U122" s="2"/>
      <c r="V122" s="2"/>
      <c r="W122" s="2"/>
      <c r="X122" s="2"/>
      <c r="Y122" s="2"/>
      <c r="Z122" s="2"/>
    </row>
    <row r="123" spans="1:26" ht="14.25" customHeight="1" x14ac:dyDescent="0.3">
      <c r="A123" s="403"/>
      <c r="B123" s="138">
        <v>1</v>
      </c>
      <c r="C123" s="492"/>
      <c r="D123" s="499"/>
      <c r="E123" s="524"/>
      <c r="F123" s="525"/>
      <c r="G123" s="475"/>
      <c r="H123" s="181"/>
      <c r="I123" s="138"/>
      <c r="J123" s="149" t="str">
        <f>IF(OR(C119="X",C121="X",D121="x",C123="x",D123="x" ),"x","")</f>
        <v/>
      </c>
      <c r="K123" s="143" t="s">
        <v>91</v>
      </c>
      <c r="L123" s="2"/>
      <c r="M123" s="2"/>
      <c r="N123" s="2"/>
      <c r="O123" s="2"/>
      <c r="P123" s="2"/>
      <c r="Q123" s="2"/>
      <c r="R123" s="2"/>
      <c r="S123" s="2"/>
      <c r="T123" s="2"/>
      <c r="U123" s="2"/>
      <c r="V123" s="2"/>
      <c r="W123" s="2"/>
      <c r="X123" s="2"/>
      <c r="Y123" s="2"/>
      <c r="Z123" s="2"/>
    </row>
    <row r="124" spans="1:26" ht="14.25" customHeight="1" x14ac:dyDescent="0.3">
      <c r="A124" s="403"/>
      <c r="B124" s="138" t="s">
        <v>372</v>
      </c>
      <c r="C124" s="472"/>
      <c r="D124" s="481"/>
      <c r="E124" s="481"/>
      <c r="F124" s="481"/>
      <c r="G124" s="481"/>
      <c r="H124" s="181"/>
      <c r="I124" s="138"/>
      <c r="J124" s="138"/>
      <c r="K124" s="175"/>
      <c r="L124" s="2"/>
      <c r="M124" s="2"/>
      <c r="N124" s="2"/>
      <c r="O124" s="2"/>
      <c r="P124" s="2"/>
      <c r="Q124" s="2"/>
      <c r="R124" s="2"/>
      <c r="S124" s="2"/>
      <c r="T124" s="2"/>
      <c r="U124" s="2"/>
      <c r="V124" s="2"/>
      <c r="W124" s="2"/>
      <c r="X124" s="2"/>
      <c r="Y124" s="2"/>
      <c r="Z124" s="2"/>
    </row>
    <row r="125" spans="1:26" ht="14.25" customHeight="1" x14ac:dyDescent="0.3">
      <c r="A125" s="137"/>
      <c r="B125" s="138"/>
      <c r="C125" s="138">
        <v>1</v>
      </c>
      <c r="D125" s="138">
        <v>2</v>
      </c>
      <c r="E125" s="138">
        <v>3</v>
      </c>
      <c r="F125" s="138">
        <v>4</v>
      </c>
      <c r="G125" s="138">
        <v>5</v>
      </c>
      <c r="H125" s="138"/>
      <c r="I125" s="138"/>
      <c r="J125" s="138"/>
      <c r="K125" s="175"/>
      <c r="L125" s="2"/>
      <c r="M125" s="2"/>
      <c r="N125" s="2"/>
      <c r="O125" s="2"/>
      <c r="P125" s="2"/>
      <c r="Q125" s="2"/>
      <c r="R125" s="2"/>
      <c r="S125" s="2"/>
      <c r="T125" s="2"/>
      <c r="U125" s="2"/>
      <c r="V125" s="2"/>
      <c r="W125" s="2"/>
      <c r="X125" s="2"/>
      <c r="Y125" s="2"/>
      <c r="Z125" s="2"/>
    </row>
    <row r="126" spans="1:26" ht="14.25" customHeight="1" x14ac:dyDescent="0.3">
      <c r="A126" s="137"/>
      <c r="B126" s="138"/>
      <c r="C126" s="138" t="s">
        <v>373</v>
      </c>
      <c r="D126" s="138" t="s">
        <v>374</v>
      </c>
      <c r="E126" s="138" t="s">
        <v>375</v>
      </c>
      <c r="F126" s="138" t="s">
        <v>376</v>
      </c>
      <c r="G126" s="138" t="s">
        <v>377</v>
      </c>
      <c r="H126" s="138"/>
      <c r="I126" s="138"/>
      <c r="J126" s="138"/>
      <c r="K126" s="175"/>
      <c r="L126" s="2"/>
      <c r="M126" s="2"/>
      <c r="N126" s="2"/>
      <c r="O126" s="2"/>
      <c r="P126" s="2"/>
      <c r="Q126" s="2"/>
      <c r="R126" s="2"/>
      <c r="S126" s="2"/>
      <c r="T126" s="2"/>
      <c r="U126" s="2"/>
      <c r="V126" s="2"/>
      <c r="W126" s="2"/>
      <c r="X126" s="2"/>
      <c r="Y126" s="2"/>
      <c r="Z126" s="2"/>
    </row>
    <row r="127" spans="1:26" ht="14.25" customHeight="1" x14ac:dyDescent="0.3">
      <c r="A127" s="137"/>
      <c r="B127" s="138"/>
      <c r="C127" s="485" t="s">
        <v>378</v>
      </c>
      <c r="D127" s="486"/>
      <c r="E127" s="486"/>
      <c r="F127" s="486"/>
      <c r="G127" s="487"/>
      <c r="H127" s="138"/>
      <c r="I127" s="138"/>
      <c r="J127" s="138"/>
      <c r="K127" s="175"/>
      <c r="L127" s="2"/>
      <c r="M127" s="2"/>
      <c r="N127" s="2"/>
      <c r="O127" s="2"/>
      <c r="P127" s="2"/>
      <c r="Q127" s="2"/>
      <c r="R127" s="2"/>
      <c r="S127" s="2"/>
      <c r="T127" s="2"/>
      <c r="U127" s="2"/>
      <c r="V127" s="2"/>
      <c r="W127" s="2"/>
      <c r="X127" s="2"/>
      <c r="Y127" s="2"/>
      <c r="Z127" s="2"/>
    </row>
    <row r="128" spans="1:26" ht="14.25" customHeight="1" x14ac:dyDescent="0.3">
      <c r="A128" s="137"/>
      <c r="B128" s="138"/>
      <c r="C128" s="488"/>
      <c r="D128" s="489"/>
      <c r="E128" s="489"/>
      <c r="F128" s="489"/>
      <c r="G128" s="490"/>
      <c r="H128" s="138"/>
      <c r="I128" s="138"/>
      <c r="J128" s="138"/>
      <c r="K128" s="175"/>
      <c r="L128" s="2"/>
      <c r="M128" s="2"/>
      <c r="N128" s="2"/>
      <c r="O128" s="2"/>
      <c r="P128" s="2"/>
      <c r="Q128" s="2"/>
      <c r="R128" s="2"/>
      <c r="S128" s="2"/>
      <c r="T128" s="2"/>
      <c r="U128" s="2"/>
      <c r="V128" s="2"/>
      <c r="W128" s="2"/>
      <c r="X128" s="2"/>
      <c r="Y128" s="2"/>
      <c r="Z128" s="2"/>
    </row>
    <row r="129" spans="1:26" ht="14.25" customHeight="1" x14ac:dyDescent="0.3">
      <c r="A129" s="176"/>
      <c r="B129" s="177"/>
      <c r="C129" s="177"/>
      <c r="D129" s="177"/>
      <c r="E129" s="177"/>
      <c r="F129" s="177"/>
      <c r="G129" s="177"/>
      <c r="H129" s="177"/>
      <c r="I129" s="177"/>
      <c r="J129" s="177"/>
      <c r="K129" s="178"/>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38.25" customHeight="1" x14ac:dyDescent="0.3">
      <c r="A131" s="134" t="s">
        <v>363</v>
      </c>
      <c r="B131" s="466" t="str">
        <f>DESCRIPCION!A28</f>
        <v>g</v>
      </c>
      <c r="C131" s="355"/>
      <c r="D131" s="355"/>
      <c r="E131" s="355"/>
      <c r="F131" s="355"/>
      <c r="G131" s="355"/>
      <c r="H131" s="355"/>
      <c r="I131" s="356"/>
      <c r="J131" s="135" t="s">
        <v>364</v>
      </c>
      <c r="K131" s="136" t="str">
        <f>IF(J137="x","EXTREMA",IF(J139="x","ALTA",IF(J141="x","MODERADA",IF(J143="x","BAJA",""))))</f>
        <v/>
      </c>
      <c r="L131" s="2"/>
      <c r="M131" s="2"/>
      <c r="N131" s="2"/>
      <c r="O131" s="2"/>
      <c r="P131" s="2"/>
      <c r="Q131" s="2"/>
      <c r="R131" s="2"/>
      <c r="S131" s="2"/>
      <c r="T131" s="2"/>
      <c r="U131" s="2"/>
      <c r="V131" s="2"/>
      <c r="W131" s="2"/>
      <c r="X131" s="2"/>
      <c r="Y131" s="2"/>
      <c r="Z131" s="2"/>
    </row>
    <row r="132" spans="1:26" ht="14.25" customHeight="1" x14ac:dyDescent="0.3">
      <c r="A132" s="467" t="s">
        <v>365</v>
      </c>
      <c r="B132" s="355"/>
      <c r="C132" s="468"/>
      <c r="D132" s="469" t="str">
        <f>PROBABILIDAD!T17</f>
        <v xml:space="preserve"> </v>
      </c>
      <c r="E132" s="356"/>
      <c r="F132" s="467" t="s">
        <v>366</v>
      </c>
      <c r="G132" s="355"/>
      <c r="H132" s="355"/>
      <c r="I132" s="356"/>
      <c r="J132" s="470"/>
      <c r="K132" s="356"/>
      <c r="L132" s="2"/>
      <c r="M132" s="2"/>
      <c r="N132" s="2"/>
      <c r="O132" s="2"/>
      <c r="P132" s="2"/>
      <c r="Q132" s="2"/>
      <c r="R132" s="2"/>
      <c r="S132" s="2"/>
      <c r="T132" s="2"/>
      <c r="U132" s="2"/>
      <c r="V132" s="2"/>
      <c r="W132" s="2"/>
      <c r="X132" s="2"/>
      <c r="Y132" s="2"/>
      <c r="Z132" s="2"/>
    </row>
    <row r="133" spans="1:26" ht="14.25" customHeight="1" x14ac:dyDescent="0.3">
      <c r="A133" s="137"/>
      <c r="B133" s="138"/>
      <c r="C133" s="138"/>
      <c r="D133" s="138"/>
      <c r="E133" s="138"/>
      <c r="F133" s="138"/>
      <c r="G133" s="138"/>
      <c r="H133" s="138"/>
      <c r="I133" s="138"/>
      <c r="J133" s="139"/>
      <c r="K133" s="140"/>
      <c r="L133" s="2"/>
      <c r="M133" s="2"/>
      <c r="N133" s="2"/>
      <c r="O133" s="2"/>
      <c r="P133" s="2"/>
      <c r="Q133" s="2"/>
      <c r="R133" s="2"/>
      <c r="S133" s="2"/>
      <c r="T133" s="2"/>
      <c r="U133" s="2"/>
      <c r="V133" s="2"/>
      <c r="W133" s="2"/>
      <c r="X133" s="2"/>
      <c r="Y133" s="2"/>
      <c r="Z133" s="2"/>
    </row>
    <row r="134" spans="1:26" ht="14.25" customHeight="1" x14ac:dyDescent="0.3">
      <c r="A134" s="137"/>
      <c r="B134" s="138"/>
      <c r="C134" s="141"/>
      <c r="D134" s="138"/>
      <c r="E134" s="138"/>
      <c r="F134" s="138"/>
      <c r="G134" s="138"/>
      <c r="H134" s="138"/>
      <c r="I134" s="138"/>
      <c r="J134" s="139"/>
      <c r="K134" s="140"/>
      <c r="L134" s="2"/>
      <c r="M134" s="2"/>
      <c r="N134" s="2"/>
      <c r="O134" s="2"/>
      <c r="P134" s="2"/>
      <c r="Q134" s="2"/>
      <c r="R134" s="2"/>
      <c r="S134" s="2"/>
      <c r="T134" s="2"/>
      <c r="U134" s="2"/>
      <c r="V134" s="2"/>
      <c r="W134" s="2"/>
      <c r="X134" s="2"/>
      <c r="Y134" s="2"/>
      <c r="Z134" s="2"/>
    </row>
    <row r="135" spans="1:26" ht="45.75" customHeight="1" x14ac:dyDescent="0.3">
      <c r="A135" s="461" t="s">
        <v>365</v>
      </c>
      <c r="B135" s="138">
        <v>5</v>
      </c>
      <c r="C135" s="496"/>
      <c r="D135" s="484"/>
      <c r="E135" s="462"/>
      <c r="F135" s="462"/>
      <c r="G135" s="462"/>
      <c r="H135" s="138"/>
      <c r="I135" s="138"/>
      <c r="J135" s="477" t="s">
        <v>367</v>
      </c>
      <c r="K135" s="478"/>
      <c r="L135" s="2"/>
      <c r="M135" s="2"/>
      <c r="N135" s="2"/>
      <c r="O135" s="2"/>
      <c r="P135" s="2"/>
      <c r="Q135" s="2"/>
      <c r="R135" s="2"/>
      <c r="S135" s="2"/>
      <c r="T135" s="2"/>
      <c r="U135" s="2"/>
      <c r="V135" s="2"/>
      <c r="W135" s="2"/>
      <c r="X135" s="2"/>
      <c r="Y135" s="2"/>
      <c r="Z135" s="2"/>
    </row>
    <row r="136" spans="1:26" ht="14.25" customHeight="1" x14ac:dyDescent="0.3">
      <c r="A136" s="403"/>
      <c r="B136" s="138" t="s">
        <v>368</v>
      </c>
      <c r="C136" s="474"/>
      <c r="D136" s="463"/>
      <c r="E136" s="463"/>
      <c r="F136" s="463"/>
      <c r="G136" s="463"/>
      <c r="H136" s="138"/>
      <c r="I136" s="138"/>
      <c r="J136" s="142"/>
      <c r="K136" s="143"/>
      <c r="L136" s="2"/>
      <c r="M136" s="2"/>
      <c r="N136" s="2"/>
      <c r="O136" s="2"/>
      <c r="P136" s="2"/>
      <c r="Q136" s="2"/>
      <c r="R136" s="2"/>
      <c r="S136" s="2"/>
      <c r="T136" s="2"/>
      <c r="U136" s="2"/>
      <c r="V136" s="2"/>
      <c r="W136" s="2"/>
      <c r="X136" s="2"/>
      <c r="Y136" s="2"/>
      <c r="Z136" s="2"/>
    </row>
    <row r="137" spans="1:26" ht="27" customHeight="1" x14ac:dyDescent="0.3">
      <c r="A137" s="403"/>
      <c r="B137" s="138">
        <v>4</v>
      </c>
      <c r="C137" s="497"/>
      <c r="D137" s="484"/>
      <c r="E137" s="484"/>
      <c r="F137" s="498"/>
      <c r="G137" s="462"/>
      <c r="H137" s="138"/>
      <c r="I137" s="138"/>
      <c r="J137" s="144" t="str">
        <f>IF(OR(E135="X",F135="X",G135="x",F137="x",G137="X",F139="X",G139="X",G141="X" ),"x","")</f>
        <v/>
      </c>
      <c r="K137" s="143" t="s">
        <v>88</v>
      </c>
      <c r="L137" s="2"/>
      <c r="M137" s="2"/>
      <c r="N137" s="2"/>
      <c r="O137" s="2"/>
      <c r="P137" s="2"/>
      <c r="Q137" s="2"/>
      <c r="R137" s="2"/>
      <c r="S137" s="2"/>
      <c r="T137" s="2"/>
      <c r="U137" s="2"/>
      <c r="V137" s="2"/>
      <c r="W137" s="2"/>
      <c r="X137" s="2"/>
      <c r="Y137" s="2"/>
      <c r="Z137" s="2"/>
    </row>
    <row r="138" spans="1:26" ht="14.25" customHeight="1" x14ac:dyDescent="0.3">
      <c r="A138" s="403"/>
      <c r="B138" s="138" t="s">
        <v>369</v>
      </c>
      <c r="C138" s="474"/>
      <c r="D138" s="463"/>
      <c r="E138" s="463"/>
      <c r="F138" s="463"/>
      <c r="G138" s="463"/>
      <c r="H138" s="138"/>
      <c r="I138" s="138"/>
      <c r="J138" s="145"/>
      <c r="K138" s="143"/>
      <c r="L138" s="2"/>
      <c r="M138" s="2"/>
      <c r="N138" s="2"/>
      <c r="O138" s="2"/>
      <c r="P138" s="2"/>
      <c r="Q138" s="2"/>
      <c r="R138" s="2"/>
      <c r="S138" s="2"/>
      <c r="T138" s="2"/>
      <c r="U138" s="2"/>
      <c r="V138" s="2"/>
      <c r="W138" s="2"/>
      <c r="X138" s="2"/>
      <c r="Y138" s="2"/>
      <c r="Z138" s="2"/>
    </row>
    <row r="139" spans="1:26" ht="32.25" customHeight="1" x14ac:dyDescent="0.3">
      <c r="A139" s="403"/>
      <c r="B139" s="138">
        <v>3</v>
      </c>
      <c r="C139" s="471"/>
      <c r="D139" s="500"/>
      <c r="E139" s="465"/>
      <c r="F139" s="498"/>
      <c r="G139" s="462"/>
      <c r="H139" s="138"/>
      <c r="I139" s="138"/>
      <c r="J139" s="146" t="str">
        <f>IF(OR(C135="X",D135="X",D137="x",E137="x",E139="X",F141="X",F143="X",G143="X" ),"x","")</f>
        <v/>
      </c>
      <c r="K139" s="143" t="s">
        <v>89</v>
      </c>
      <c r="L139" s="2"/>
      <c r="M139" s="2"/>
      <c r="N139" s="2"/>
      <c r="O139" s="2"/>
      <c r="P139" s="2"/>
      <c r="Q139" s="2"/>
      <c r="R139" s="2"/>
      <c r="S139" s="2"/>
      <c r="T139" s="2"/>
      <c r="U139" s="2"/>
      <c r="V139" s="2"/>
      <c r="W139" s="2"/>
      <c r="X139" s="2"/>
      <c r="Y139" s="2"/>
      <c r="Z139" s="2"/>
    </row>
    <row r="140" spans="1:26" ht="14.25" customHeight="1" x14ac:dyDescent="0.3">
      <c r="A140" s="403"/>
      <c r="B140" s="138" t="s">
        <v>370</v>
      </c>
      <c r="C140" s="474"/>
      <c r="D140" s="463"/>
      <c r="E140" s="463"/>
      <c r="F140" s="463"/>
      <c r="G140" s="463"/>
      <c r="H140" s="138"/>
      <c r="I140" s="138"/>
      <c r="J140" s="147"/>
      <c r="K140" s="143"/>
      <c r="L140" s="2"/>
      <c r="M140" s="2"/>
      <c r="N140" s="2"/>
      <c r="O140" s="2"/>
      <c r="P140" s="2"/>
      <c r="Q140" s="2"/>
      <c r="R140" s="2"/>
      <c r="S140" s="2"/>
      <c r="T140" s="2"/>
      <c r="U140" s="2"/>
      <c r="V140" s="2"/>
      <c r="W140" s="2"/>
      <c r="X140" s="2"/>
      <c r="Y140" s="2"/>
      <c r="Z140" s="2"/>
    </row>
    <row r="141" spans="1:26" ht="27.75" customHeight="1" x14ac:dyDescent="0.3">
      <c r="A141" s="403"/>
      <c r="B141" s="138">
        <v>2</v>
      </c>
      <c r="C141" s="471"/>
      <c r="D141" s="480"/>
      <c r="E141" s="464"/>
      <c r="F141" s="465"/>
      <c r="G141" s="462"/>
      <c r="H141" s="138"/>
      <c r="I141" s="138"/>
      <c r="J141" s="148" t="str">
        <f>IF(OR(C137="X",D139="X",E141="x",E143="x" ),"x","")</f>
        <v/>
      </c>
      <c r="K141" s="143" t="s">
        <v>90</v>
      </c>
      <c r="L141" s="2"/>
      <c r="M141" s="2"/>
      <c r="N141" s="2"/>
      <c r="O141" s="2"/>
      <c r="P141" s="2"/>
      <c r="Q141" s="2"/>
      <c r="R141" s="2"/>
      <c r="S141" s="2"/>
      <c r="T141" s="2"/>
      <c r="U141" s="2"/>
      <c r="V141" s="2"/>
      <c r="W141" s="2"/>
      <c r="X141" s="2"/>
      <c r="Y141" s="2"/>
      <c r="Z141" s="2"/>
    </row>
    <row r="142" spans="1:26" ht="14.25" customHeight="1" x14ac:dyDescent="0.3">
      <c r="A142" s="403"/>
      <c r="B142" s="138" t="s">
        <v>371</v>
      </c>
      <c r="C142" s="474"/>
      <c r="D142" s="463"/>
      <c r="E142" s="463"/>
      <c r="F142" s="463"/>
      <c r="G142" s="463"/>
      <c r="H142" s="138"/>
      <c r="I142" s="138"/>
      <c r="J142" s="147"/>
      <c r="K142" s="143"/>
      <c r="L142" s="2"/>
      <c r="M142" s="2"/>
      <c r="N142" s="2"/>
      <c r="O142" s="2"/>
      <c r="P142" s="2"/>
      <c r="Q142" s="2"/>
      <c r="R142" s="2"/>
      <c r="S142" s="2"/>
      <c r="T142" s="2"/>
      <c r="U142" s="2"/>
      <c r="V142" s="2"/>
      <c r="W142" s="2"/>
      <c r="X142" s="2"/>
      <c r="Y142" s="2"/>
      <c r="Z142" s="2"/>
    </row>
    <row r="143" spans="1:26" ht="30" customHeight="1" x14ac:dyDescent="0.3">
      <c r="A143" s="403"/>
      <c r="B143" s="138">
        <v>1</v>
      </c>
      <c r="C143" s="471"/>
      <c r="D143" s="480"/>
      <c r="E143" s="482"/>
      <c r="F143" s="483"/>
      <c r="G143" s="484"/>
      <c r="H143" s="138"/>
      <c r="I143" s="138"/>
      <c r="J143" s="149" t="str">
        <f>IF(OR(C139="X",C141="X",C143="x",D141="x",D143="x" ),"x","")</f>
        <v/>
      </c>
      <c r="K143" s="143" t="s">
        <v>91</v>
      </c>
      <c r="L143" s="2"/>
      <c r="M143" s="2"/>
      <c r="N143" s="2"/>
      <c r="O143" s="2"/>
      <c r="P143" s="2"/>
      <c r="Q143" s="2"/>
      <c r="R143" s="2"/>
      <c r="S143" s="2"/>
      <c r="T143" s="2"/>
      <c r="U143" s="2"/>
      <c r="V143" s="2"/>
      <c r="W143" s="2"/>
      <c r="X143" s="2"/>
      <c r="Y143" s="2"/>
      <c r="Z143" s="2"/>
    </row>
    <row r="144" spans="1:26" ht="14.25" customHeight="1" x14ac:dyDescent="0.3">
      <c r="A144" s="403"/>
      <c r="B144" s="138" t="s">
        <v>372</v>
      </c>
      <c r="C144" s="472"/>
      <c r="D144" s="481"/>
      <c r="E144" s="481"/>
      <c r="F144" s="481"/>
      <c r="G144" s="481"/>
      <c r="H144" s="138"/>
      <c r="I144" s="138"/>
      <c r="J144" s="138"/>
      <c r="K144" s="175"/>
      <c r="L144" s="2"/>
      <c r="M144" s="2"/>
      <c r="N144" s="2"/>
      <c r="O144" s="2"/>
      <c r="P144" s="2"/>
      <c r="Q144" s="2"/>
      <c r="R144" s="2"/>
      <c r="S144" s="2"/>
      <c r="T144" s="2"/>
      <c r="U144" s="2"/>
      <c r="V144" s="2"/>
      <c r="W144" s="2"/>
      <c r="X144" s="2"/>
      <c r="Y144" s="2"/>
      <c r="Z144" s="2"/>
    </row>
    <row r="145" spans="1:26" ht="14.25" customHeight="1" x14ac:dyDescent="0.3">
      <c r="A145" s="137"/>
      <c r="B145" s="138"/>
      <c r="C145" s="138">
        <v>1</v>
      </c>
      <c r="D145" s="138">
        <v>2</v>
      </c>
      <c r="E145" s="138">
        <v>3</v>
      </c>
      <c r="F145" s="138">
        <v>4</v>
      </c>
      <c r="G145" s="138">
        <v>5</v>
      </c>
      <c r="H145" s="138"/>
      <c r="I145" s="138"/>
      <c r="J145" s="138"/>
      <c r="K145" s="175"/>
      <c r="L145" s="2"/>
      <c r="M145" s="2"/>
      <c r="N145" s="2"/>
      <c r="O145" s="2"/>
      <c r="P145" s="2"/>
      <c r="Q145" s="2"/>
      <c r="R145" s="2"/>
      <c r="S145" s="2"/>
      <c r="T145" s="2"/>
      <c r="U145" s="2"/>
      <c r="V145" s="2"/>
      <c r="W145" s="2"/>
      <c r="X145" s="2"/>
      <c r="Y145" s="2"/>
      <c r="Z145" s="2"/>
    </row>
    <row r="146" spans="1:26" ht="14.25" customHeight="1" x14ac:dyDescent="0.3">
      <c r="A146" s="137"/>
      <c r="B146" s="138"/>
      <c r="C146" s="138" t="s">
        <v>373</v>
      </c>
      <c r="D146" s="138" t="s">
        <v>374</v>
      </c>
      <c r="E146" s="138" t="s">
        <v>375</v>
      </c>
      <c r="F146" s="138" t="s">
        <v>376</v>
      </c>
      <c r="G146" s="138" t="s">
        <v>377</v>
      </c>
      <c r="H146" s="138"/>
      <c r="I146" s="138"/>
      <c r="J146" s="138"/>
      <c r="K146" s="175"/>
      <c r="L146" s="2"/>
      <c r="M146" s="2"/>
      <c r="N146" s="2"/>
      <c r="O146" s="2"/>
      <c r="P146" s="2"/>
      <c r="Q146" s="2"/>
      <c r="R146" s="2"/>
      <c r="S146" s="2"/>
      <c r="T146" s="2"/>
      <c r="U146" s="2"/>
      <c r="V146" s="2"/>
      <c r="W146" s="2"/>
      <c r="X146" s="2"/>
      <c r="Y146" s="2"/>
      <c r="Z146" s="2"/>
    </row>
    <row r="147" spans="1:26" ht="14.25" customHeight="1" x14ac:dyDescent="0.3">
      <c r="A147" s="137"/>
      <c r="B147" s="138"/>
      <c r="C147" s="485" t="s">
        <v>378</v>
      </c>
      <c r="D147" s="486"/>
      <c r="E147" s="486"/>
      <c r="F147" s="486"/>
      <c r="G147" s="487"/>
      <c r="H147" s="138"/>
      <c r="I147" s="138"/>
      <c r="J147" s="138"/>
      <c r="K147" s="175"/>
      <c r="L147" s="2"/>
      <c r="M147" s="2"/>
      <c r="N147" s="2"/>
      <c r="O147" s="2"/>
      <c r="P147" s="2"/>
      <c r="Q147" s="2"/>
      <c r="R147" s="2"/>
      <c r="S147" s="2"/>
      <c r="T147" s="2"/>
      <c r="U147" s="2"/>
      <c r="V147" s="2"/>
      <c r="W147" s="2"/>
      <c r="X147" s="2"/>
      <c r="Y147" s="2"/>
      <c r="Z147" s="2"/>
    </row>
    <row r="148" spans="1:26" ht="14.25" customHeight="1" x14ac:dyDescent="0.3">
      <c r="A148" s="137"/>
      <c r="B148" s="138"/>
      <c r="C148" s="488"/>
      <c r="D148" s="489"/>
      <c r="E148" s="489"/>
      <c r="F148" s="489"/>
      <c r="G148" s="490"/>
      <c r="H148" s="138"/>
      <c r="I148" s="138"/>
      <c r="J148" s="138"/>
      <c r="K148" s="175"/>
      <c r="L148" s="2"/>
      <c r="M148" s="2"/>
      <c r="N148" s="2"/>
      <c r="O148" s="2"/>
      <c r="P148" s="2"/>
      <c r="Q148" s="2"/>
      <c r="R148" s="2"/>
      <c r="S148" s="2"/>
      <c r="T148" s="2"/>
      <c r="U148" s="2"/>
      <c r="V148" s="2"/>
      <c r="W148" s="2"/>
      <c r="X148" s="2"/>
      <c r="Y148" s="2"/>
      <c r="Z148" s="2"/>
    </row>
    <row r="149" spans="1:26" ht="14.25" customHeight="1" x14ac:dyDescent="0.3">
      <c r="A149" s="152"/>
      <c r="B149" s="153"/>
      <c r="C149" s="153"/>
      <c r="D149" s="153"/>
      <c r="E149" s="153"/>
      <c r="F149" s="153"/>
      <c r="G149" s="153"/>
      <c r="H149" s="153"/>
      <c r="I149" s="153"/>
      <c r="J149" s="153"/>
      <c r="K149" s="154"/>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31.5" customHeight="1" x14ac:dyDescent="0.3">
      <c r="A151" s="134" t="s">
        <v>363</v>
      </c>
      <c r="B151" s="466" t="str">
        <f>DESCRIPCION!A31</f>
        <v>h</v>
      </c>
      <c r="C151" s="355"/>
      <c r="D151" s="355"/>
      <c r="E151" s="355"/>
      <c r="F151" s="355"/>
      <c r="G151" s="355"/>
      <c r="H151" s="355"/>
      <c r="I151" s="356"/>
      <c r="J151" s="135" t="s">
        <v>364</v>
      </c>
      <c r="K151" s="136" t="str">
        <f>IF(J157="x","EXTREMA",IF(J159="x","ALTA",IF(J161="x","MODERADA",IF(J163="x","BAJA",""))))</f>
        <v/>
      </c>
      <c r="L151" s="2"/>
      <c r="M151" s="2"/>
      <c r="N151" s="2"/>
      <c r="O151" s="2"/>
      <c r="P151" s="2"/>
      <c r="Q151" s="2"/>
      <c r="R151" s="2"/>
      <c r="S151" s="2"/>
      <c r="T151" s="2"/>
      <c r="U151" s="2"/>
      <c r="V151" s="2"/>
      <c r="W151" s="2"/>
      <c r="X151" s="2"/>
      <c r="Y151" s="2"/>
      <c r="Z151" s="2"/>
    </row>
    <row r="152" spans="1:26" ht="14.25" customHeight="1" x14ac:dyDescent="0.3">
      <c r="A152" s="467" t="s">
        <v>365</v>
      </c>
      <c r="B152" s="355"/>
      <c r="C152" s="468"/>
      <c r="D152" s="469" t="str">
        <f>PROBABILIDAD!T18</f>
        <v xml:space="preserve"> </v>
      </c>
      <c r="E152" s="356"/>
      <c r="F152" s="467" t="s">
        <v>366</v>
      </c>
      <c r="G152" s="355"/>
      <c r="H152" s="355"/>
      <c r="I152" s="356"/>
      <c r="J152" s="470"/>
      <c r="K152" s="356"/>
      <c r="L152" s="2"/>
      <c r="M152" s="2"/>
      <c r="N152" s="2"/>
      <c r="O152" s="2"/>
      <c r="P152" s="2"/>
      <c r="Q152" s="2"/>
      <c r="R152" s="2"/>
      <c r="S152" s="2"/>
      <c r="T152" s="2"/>
      <c r="U152" s="2"/>
      <c r="V152" s="2"/>
      <c r="W152" s="2"/>
      <c r="X152" s="2"/>
      <c r="Y152" s="2"/>
      <c r="Z152" s="2"/>
    </row>
    <row r="153" spans="1:26" ht="14.25" customHeight="1" x14ac:dyDescent="0.3">
      <c r="A153" s="137"/>
      <c r="B153" s="138"/>
      <c r="C153" s="138"/>
      <c r="D153" s="138"/>
      <c r="E153" s="138"/>
      <c r="F153" s="138"/>
      <c r="G153" s="138"/>
      <c r="H153" s="138"/>
      <c r="I153" s="138"/>
      <c r="J153" s="139"/>
      <c r="K153" s="140"/>
      <c r="L153" s="2"/>
      <c r="M153" s="2"/>
      <c r="N153" s="2"/>
      <c r="O153" s="2"/>
      <c r="P153" s="2"/>
      <c r="Q153" s="2"/>
      <c r="R153" s="2"/>
      <c r="S153" s="2"/>
      <c r="T153" s="2"/>
      <c r="U153" s="2"/>
      <c r="V153" s="2"/>
      <c r="W153" s="2"/>
      <c r="X153" s="2"/>
      <c r="Y153" s="2"/>
      <c r="Z153" s="2"/>
    </row>
    <row r="154" spans="1:26" ht="14.25" customHeight="1" x14ac:dyDescent="0.3">
      <c r="A154" s="137"/>
      <c r="B154" s="138"/>
      <c r="C154" s="141"/>
      <c r="D154" s="138"/>
      <c r="E154" s="138"/>
      <c r="F154" s="138"/>
      <c r="G154" s="138"/>
      <c r="H154" s="138"/>
      <c r="I154" s="138"/>
      <c r="J154" s="139"/>
      <c r="K154" s="140"/>
      <c r="L154" s="2"/>
      <c r="M154" s="2"/>
      <c r="N154" s="2"/>
      <c r="O154" s="2"/>
      <c r="P154" s="2"/>
      <c r="Q154" s="2"/>
      <c r="R154" s="2"/>
      <c r="S154" s="2"/>
      <c r="T154" s="2"/>
      <c r="U154" s="2"/>
      <c r="V154" s="2"/>
      <c r="W154" s="2"/>
      <c r="X154" s="2"/>
      <c r="Y154" s="2"/>
      <c r="Z154" s="2"/>
    </row>
    <row r="155" spans="1:26" ht="36" customHeight="1" x14ac:dyDescent="0.3">
      <c r="A155" s="461" t="s">
        <v>365</v>
      </c>
      <c r="B155" s="138">
        <v>5</v>
      </c>
      <c r="C155" s="496"/>
      <c r="D155" s="484"/>
      <c r="E155" s="462"/>
      <c r="F155" s="462"/>
      <c r="G155" s="462"/>
      <c r="H155" s="138"/>
      <c r="I155" s="138"/>
      <c r="J155" s="477" t="s">
        <v>367</v>
      </c>
      <c r="K155" s="478"/>
      <c r="L155" s="2"/>
      <c r="M155" s="2"/>
      <c r="N155" s="2"/>
      <c r="O155" s="2"/>
      <c r="P155" s="2"/>
      <c r="Q155" s="2"/>
      <c r="R155" s="2"/>
      <c r="S155" s="2"/>
      <c r="T155" s="2"/>
      <c r="U155" s="2"/>
      <c r="V155" s="2"/>
      <c r="W155" s="2"/>
      <c r="X155" s="2"/>
      <c r="Y155" s="2"/>
      <c r="Z155" s="2"/>
    </row>
    <row r="156" spans="1:26" ht="14.25" customHeight="1" x14ac:dyDescent="0.3">
      <c r="A156" s="403"/>
      <c r="B156" s="138" t="s">
        <v>368</v>
      </c>
      <c r="C156" s="474"/>
      <c r="D156" s="463"/>
      <c r="E156" s="463"/>
      <c r="F156" s="463"/>
      <c r="G156" s="463"/>
      <c r="H156" s="138"/>
      <c r="I156" s="138"/>
      <c r="J156" s="142"/>
      <c r="K156" s="143"/>
      <c r="L156" s="2"/>
      <c r="M156" s="2"/>
      <c r="N156" s="2"/>
      <c r="O156" s="2"/>
      <c r="P156" s="2"/>
      <c r="Q156" s="2"/>
      <c r="R156" s="2"/>
      <c r="S156" s="2"/>
      <c r="T156" s="2"/>
      <c r="U156" s="2"/>
      <c r="V156" s="2"/>
      <c r="W156" s="2"/>
      <c r="X156" s="2"/>
      <c r="Y156" s="2"/>
      <c r="Z156" s="2"/>
    </row>
    <row r="157" spans="1:26" ht="27" customHeight="1" x14ac:dyDescent="0.3">
      <c r="A157" s="403"/>
      <c r="B157" s="138">
        <v>4</v>
      </c>
      <c r="C157" s="497"/>
      <c r="D157" s="484"/>
      <c r="E157" s="484"/>
      <c r="F157" s="498"/>
      <c r="G157" s="462"/>
      <c r="H157" s="138"/>
      <c r="I157" s="138"/>
      <c r="J157" s="144" t="str">
        <f>IF(OR(E155="X",F155="X",G155="x",F157="x",G157="X",F159="X",G159="X",G161="X" ),"x","")</f>
        <v/>
      </c>
      <c r="K157" s="143" t="s">
        <v>88</v>
      </c>
      <c r="L157" s="2"/>
      <c r="M157" s="2"/>
      <c r="N157" s="2"/>
      <c r="O157" s="2"/>
      <c r="P157" s="2"/>
      <c r="Q157" s="2"/>
      <c r="R157" s="2"/>
      <c r="S157" s="2"/>
      <c r="T157" s="2"/>
      <c r="U157" s="2"/>
      <c r="V157" s="2"/>
      <c r="W157" s="2"/>
      <c r="X157" s="2"/>
      <c r="Y157" s="2"/>
      <c r="Z157" s="2"/>
    </row>
    <row r="158" spans="1:26" ht="14.25" customHeight="1" x14ac:dyDescent="0.3">
      <c r="A158" s="403"/>
      <c r="B158" s="138" t="s">
        <v>369</v>
      </c>
      <c r="C158" s="474"/>
      <c r="D158" s="463"/>
      <c r="E158" s="463"/>
      <c r="F158" s="463"/>
      <c r="G158" s="463"/>
      <c r="H158" s="138"/>
      <c r="I158" s="138"/>
      <c r="J158" s="145"/>
      <c r="K158" s="143"/>
      <c r="L158" s="2"/>
      <c r="M158" s="2"/>
      <c r="N158" s="2"/>
      <c r="O158" s="2"/>
      <c r="P158" s="2"/>
      <c r="Q158" s="2"/>
      <c r="R158" s="2"/>
      <c r="S158" s="2"/>
      <c r="T158" s="2"/>
      <c r="U158" s="2"/>
      <c r="V158" s="2"/>
      <c r="W158" s="2"/>
      <c r="X158" s="2"/>
      <c r="Y158" s="2"/>
      <c r="Z158" s="2"/>
    </row>
    <row r="159" spans="1:26" ht="27.75" customHeight="1" x14ac:dyDescent="0.3">
      <c r="A159" s="403"/>
      <c r="B159" s="138">
        <v>3</v>
      </c>
      <c r="C159" s="471"/>
      <c r="D159" s="500"/>
      <c r="E159" s="465"/>
      <c r="F159" s="498"/>
      <c r="G159" s="462"/>
      <c r="H159" s="138"/>
      <c r="I159" s="138"/>
      <c r="J159" s="146" t="str">
        <f>IF(OR(C155="X",D155="X",D157="x",E157="x",E159="X",F161="X",F163="X",G163="X" ),"x","")</f>
        <v/>
      </c>
      <c r="K159" s="143" t="s">
        <v>89</v>
      </c>
      <c r="L159" s="2"/>
      <c r="M159" s="2"/>
      <c r="N159" s="2"/>
      <c r="O159" s="2"/>
      <c r="P159" s="2"/>
      <c r="Q159" s="2"/>
      <c r="R159" s="2"/>
      <c r="S159" s="2"/>
      <c r="T159" s="2"/>
      <c r="U159" s="2"/>
      <c r="V159" s="2"/>
      <c r="W159" s="2"/>
      <c r="X159" s="2"/>
      <c r="Y159" s="2"/>
      <c r="Z159" s="2"/>
    </row>
    <row r="160" spans="1:26" ht="14.25" customHeight="1" x14ac:dyDescent="0.3">
      <c r="A160" s="403"/>
      <c r="B160" s="138" t="s">
        <v>370</v>
      </c>
      <c r="C160" s="474"/>
      <c r="D160" s="463"/>
      <c r="E160" s="463"/>
      <c r="F160" s="463"/>
      <c r="G160" s="463"/>
      <c r="H160" s="138"/>
      <c r="I160" s="138"/>
      <c r="J160" s="147"/>
      <c r="K160" s="143"/>
      <c r="L160" s="2"/>
      <c r="M160" s="2"/>
      <c r="N160" s="2"/>
      <c r="O160" s="2"/>
      <c r="P160" s="2"/>
      <c r="Q160" s="2"/>
      <c r="R160" s="2"/>
      <c r="S160" s="2"/>
      <c r="T160" s="2"/>
      <c r="U160" s="2"/>
      <c r="V160" s="2"/>
      <c r="W160" s="2"/>
      <c r="X160" s="2"/>
      <c r="Y160" s="2"/>
      <c r="Z160" s="2"/>
    </row>
    <row r="161" spans="1:26" ht="27.75" customHeight="1" x14ac:dyDescent="0.3">
      <c r="A161" s="403"/>
      <c r="B161" s="138">
        <v>2</v>
      </c>
      <c r="C161" s="471"/>
      <c r="D161" s="480"/>
      <c r="E161" s="464"/>
      <c r="F161" s="465"/>
      <c r="G161" s="462"/>
      <c r="H161" s="138"/>
      <c r="I161" s="138"/>
      <c r="J161" s="148" t="str">
        <f>IF(OR(C157="X",D159="X",E161="x",E163="x" ),"x","")</f>
        <v/>
      </c>
      <c r="K161" s="143" t="s">
        <v>90</v>
      </c>
      <c r="L161" s="2"/>
      <c r="M161" s="2"/>
      <c r="N161" s="2"/>
      <c r="O161" s="2"/>
      <c r="P161" s="2"/>
      <c r="Q161" s="2"/>
      <c r="R161" s="2"/>
      <c r="S161" s="2"/>
      <c r="T161" s="2"/>
      <c r="U161" s="2"/>
      <c r="V161" s="2"/>
      <c r="W161" s="2"/>
      <c r="X161" s="2"/>
      <c r="Y161" s="2"/>
      <c r="Z161" s="2"/>
    </row>
    <row r="162" spans="1:26" ht="14.25" customHeight="1" x14ac:dyDescent="0.3">
      <c r="A162" s="403"/>
      <c r="B162" s="138" t="s">
        <v>371</v>
      </c>
      <c r="C162" s="474"/>
      <c r="D162" s="463"/>
      <c r="E162" s="463"/>
      <c r="F162" s="463"/>
      <c r="G162" s="463"/>
      <c r="H162" s="138"/>
      <c r="I162" s="138"/>
      <c r="J162" s="147"/>
      <c r="K162" s="143"/>
      <c r="L162" s="2"/>
      <c r="M162" s="2"/>
      <c r="N162" s="2"/>
      <c r="O162" s="2"/>
      <c r="P162" s="2"/>
      <c r="Q162" s="2"/>
      <c r="R162" s="2"/>
      <c r="S162" s="2"/>
      <c r="T162" s="2"/>
      <c r="U162" s="2"/>
      <c r="V162" s="2"/>
      <c r="W162" s="2"/>
      <c r="X162" s="2"/>
      <c r="Y162" s="2"/>
      <c r="Z162" s="2"/>
    </row>
    <row r="163" spans="1:26" ht="14.25" customHeight="1" x14ac:dyDescent="0.3">
      <c r="A163" s="403"/>
      <c r="B163" s="138">
        <v>1</v>
      </c>
      <c r="C163" s="471"/>
      <c r="D163" s="480"/>
      <c r="E163" s="482"/>
      <c r="F163" s="483"/>
      <c r="G163" s="484"/>
      <c r="H163" s="138"/>
      <c r="I163" s="138"/>
      <c r="J163" s="149" t="str">
        <f>IF(OR(C159="X",C161="X",C163="x",D161="x",D163="x" ),"x","")</f>
        <v/>
      </c>
      <c r="K163" s="143" t="s">
        <v>91</v>
      </c>
      <c r="L163" s="2"/>
      <c r="M163" s="2"/>
      <c r="N163" s="2"/>
      <c r="O163" s="2"/>
      <c r="P163" s="2"/>
      <c r="Q163" s="2"/>
      <c r="R163" s="2"/>
      <c r="S163" s="2"/>
      <c r="T163" s="2"/>
      <c r="U163" s="2"/>
      <c r="V163" s="2"/>
      <c r="W163" s="2"/>
      <c r="X163" s="2"/>
      <c r="Y163" s="2"/>
      <c r="Z163" s="2"/>
    </row>
    <row r="164" spans="1:26" ht="26.25" customHeight="1" x14ac:dyDescent="0.3">
      <c r="A164" s="403"/>
      <c r="B164" s="138" t="s">
        <v>372</v>
      </c>
      <c r="C164" s="472"/>
      <c r="D164" s="481"/>
      <c r="E164" s="481"/>
      <c r="F164" s="481"/>
      <c r="G164" s="481"/>
      <c r="H164" s="138"/>
      <c r="I164" s="138"/>
      <c r="J164" s="138"/>
      <c r="K164" s="175"/>
      <c r="L164" s="2"/>
      <c r="M164" s="2"/>
      <c r="N164" s="2"/>
      <c r="O164" s="2"/>
      <c r="P164" s="2"/>
      <c r="Q164" s="2"/>
      <c r="R164" s="2"/>
      <c r="S164" s="2"/>
      <c r="T164" s="2"/>
      <c r="U164" s="2"/>
      <c r="V164" s="2"/>
      <c r="W164" s="2"/>
      <c r="X164" s="2"/>
      <c r="Y164" s="2"/>
      <c r="Z164" s="2"/>
    </row>
    <row r="165" spans="1:26" ht="14.25" customHeight="1" x14ac:dyDescent="0.3">
      <c r="A165" s="137"/>
      <c r="B165" s="138"/>
      <c r="C165" s="138">
        <v>1</v>
      </c>
      <c r="D165" s="138">
        <v>2</v>
      </c>
      <c r="E165" s="138">
        <v>3</v>
      </c>
      <c r="F165" s="138">
        <v>4</v>
      </c>
      <c r="G165" s="138">
        <v>5</v>
      </c>
      <c r="H165" s="138"/>
      <c r="I165" s="138"/>
      <c r="J165" s="138"/>
      <c r="K165" s="175"/>
      <c r="L165" s="2"/>
      <c r="M165" s="2"/>
      <c r="N165" s="2"/>
      <c r="O165" s="2"/>
      <c r="P165" s="2"/>
      <c r="Q165" s="2"/>
      <c r="R165" s="2"/>
      <c r="S165" s="2"/>
      <c r="T165" s="2"/>
      <c r="U165" s="2"/>
      <c r="V165" s="2"/>
      <c r="W165" s="2"/>
      <c r="X165" s="2"/>
      <c r="Y165" s="2"/>
      <c r="Z165" s="2"/>
    </row>
    <row r="166" spans="1:26" ht="14.25" customHeight="1" x14ac:dyDescent="0.3">
      <c r="A166" s="137"/>
      <c r="B166" s="138"/>
      <c r="C166" s="138" t="s">
        <v>373</v>
      </c>
      <c r="D166" s="138" t="s">
        <v>374</v>
      </c>
      <c r="E166" s="138" t="s">
        <v>375</v>
      </c>
      <c r="F166" s="138" t="s">
        <v>376</v>
      </c>
      <c r="G166" s="138" t="s">
        <v>377</v>
      </c>
      <c r="H166" s="138"/>
      <c r="I166" s="138"/>
      <c r="J166" s="138"/>
      <c r="K166" s="175"/>
      <c r="L166" s="2"/>
      <c r="M166" s="2"/>
      <c r="N166" s="2"/>
      <c r="O166" s="2"/>
      <c r="P166" s="2"/>
      <c r="Q166" s="2"/>
      <c r="R166" s="2"/>
      <c r="S166" s="2"/>
      <c r="T166" s="2"/>
      <c r="U166" s="2"/>
      <c r="V166" s="2"/>
      <c r="W166" s="2"/>
      <c r="X166" s="2"/>
      <c r="Y166" s="2"/>
      <c r="Z166" s="2"/>
    </row>
    <row r="167" spans="1:26" ht="14.25" customHeight="1" x14ac:dyDescent="0.3">
      <c r="A167" s="137"/>
      <c r="B167" s="138"/>
      <c r="C167" s="485" t="s">
        <v>378</v>
      </c>
      <c r="D167" s="486"/>
      <c r="E167" s="486"/>
      <c r="F167" s="486"/>
      <c r="G167" s="487"/>
      <c r="H167" s="138"/>
      <c r="I167" s="138"/>
      <c r="J167" s="138"/>
      <c r="K167" s="175"/>
      <c r="L167" s="2"/>
      <c r="M167" s="2"/>
      <c r="N167" s="2"/>
      <c r="O167" s="2"/>
      <c r="P167" s="2"/>
      <c r="Q167" s="2"/>
      <c r="R167" s="2"/>
      <c r="S167" s="2"/>
      <c r="T167" s="2"/>
      <c r="U167" s="2"/>
      <c r="V167" s="2"/>
      <c r="W167" s="2"/>
      <c r="X167" s="2"/>
      <c r="Y167" s="2"/>
      <c r="Z167" s="2"/>
    </row>
    <row r="168" spans="1:26" ht="14.25" customHeight="1" x14ac:dyDescent="0.3">
      <c r="A168" s="137"/>
      <c r="B168" s="138"/>
      <c r="C168" s="488"/>
      <c r="D168" s="489"/>
      <c r="E168" s="489"/>
      <c r="F168" s="489"/>
      <c r="G168" s="490"/>
      <c r="H168" s="138"/>
      <c r="I168" s="138"/>
      <c r="J168" s="138"/>
      <c r="K168" s="175"/>
      <c r="L168" s="2"/>
      <c r="M168" s="2"/>
      <c r="N168" s="2"/>
      <c r="O168" s="2"/>
      <c r="P168" s="2"/>
      <c r="Q168" s="2"/>
      <c r="R168" s="2"/>
      <c r="S168" s="2"/>
      <c r="T168" s="2"/>
      <c r="U168" s="2"/>
      <c r="V168" s="2"/>
      <c r="W168" s="2"/>
      <c r="X168" s="2"/>
      <c r="Y168" s="2"/>
      <c r="Z168" s="2"/>
    </row>
    <row r="169" spans="1:26" ht="14.25" customHeight="1" x14ac:dyDescent="0.3">
      <c r="A169" s="152"/>
      <c r="B169" s="153"/>
      <c r="C169" s="153"/>
      <c r="D169" s="153"/>
      <c r="E169" s="153"/>
      <c r="F169" s="153"/>
      <c r="G169" s="153"/>
      <c r="H169" s="153"/>
      <c r="I169" s="153"/>
      <c r="J169" s="153"/>
      <c r="K169" s="154"/>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33.75" customHeight="1" x14ac:dyDescent="0.3">
      <c r="A172" s="134" t="s">
        <v>363</v>
      </c>
      <c r="B172" s="501" t="str">
        <f>DESCRIPCION!A34</f>
        <v>i</v>
      </c>
      <c r="C172" s="355"/>
      <c r="D172" s="355"/>
      <c r="E172" s="355"/>
      <c r="F172" s="355"/>
      <c r="G172" s="355"/>
      <c r="H172" s="355"/>
      <c r="I172" s="356"/>
      <c r="J172" s="135" t="s">
        <v>364</v>
      </c>
      <c r="K172" s="136" t="str">
        <f>IF(J178="x","EXTREMA",IF(J180="x","ALTA",IF(J182="x","MODERADA",IF(J184="x","BAJA",""))))</f>
        <v/>
      </c>
      <c r="L172" s="2"/>
      <c r="M172" s="2"/>
      <c r="N172" s="2"/>
      <c r="O172" s="2"/>
      <c r="P172" s="2"/>
      <c r="Q172" s="2"/>
      <c r="R172" s="2"/>
      <c r="S172" s="2"/>
      <c r="T172" s="2"/>
      <c r="U172" s="2"/>
      <c r="V172" s="2"/>
      <c r="W172" s="2"/>
      <c r="X172" s="2"/>
      <c r="Y172" s="2"/>
      <c r="Z172" s="2"/>
    </row>
    <row r="173" spans="1:26" ht="14.25" customHeight="1" x14ac:dyDescent="0.3">
      <c r="A173" s="467" t="s">
        <v>365</v>
      </c>
      <c r="B173" s="355"/>
      <c r="C173" s="468"/>
      <c r="D173" s="469" t="str">
        <f>PROBABILIDAD!T19</f>
        <v xml:space="preserve"> </v>
      </c>
      <c r="E173" s="356"/>
      <c r="F173" s="467" t="s">
        <v>366</v>
      </c>
      <c r="G173" s="355"/>
      <c r="H173" s="355"/>
      <c r="I173" s="356"/>
      <c r="J173" s="470"/>
      <c r="K173" s="356"/>
      <c r="L173" s="2"/>
      <c r="M173" s="2"/>
      <c r="N173" s="2"/>
      <c r="O173" s="2"/>
      <c r="P173" s="2"/>
      <c r="Q173" s="2"/>
      <c r="R173" s="2"/>
      <c r="S173" s="2"/>
      <c r="T173" s="2"/>
      <c r="U173" s="2"/>
      <c r="V173" s="2"/>
      <c r="W173" s="2"/>
      <c r="X173" s="2"/>
      <c r="Y173" s="2"/>
      <c r="Z173" s="2"/>
    </row>
    <row r="174" spans="1:26" ht="14.25" customHeight="1" x14ac:dyDescent="0.3">
      <c r="A174" s="137"/>
      <c r="B174" s="138"/>
      <c r="C174" s="138"/>
      <c r="D174" s="138"/>
      <c r="E174" s="138"/>
      <c r="F174" s="138"/>
      <c r="G174" s="138"/>
      <c r="H174" s="138"/>
      <c r="I174" s="138"/>
      <c r="J174" s="139"/>
      <c r="K174" s="140"/>
      <c r="L174" s="2"/>
      <c r="M174" s="2"/>
      <c r="N174" s="2"/>
      <c r="O174" s="2"/>
      <c r="P174" s="2"/>
      <c r="Q174" s="2"/>
      <c r="R174" s="2"/>
      <c r="S174" s="2"/>
      <c r="T174" s="2"/>
      <c r="U174" s="2"/>
      <c r="V174" s="2"/>
      <c r="W174" s="2"/>
      <c r="X174" s="2"/>
      <c r="Y174" s="2"/>
      <c r="Z174" s="2"/>
    </row>
    <row r="175" spans="1:26" ht="14.25" customHeight="1" x14ac:dyDescent="0.3">
      <c r="A175" s="137"/>
      <c r="B175" s="138"/>
      <c r="C175" s="141"/>
      <c r="D175" s="138"/>
      <c r="E175" s="138"/>
      <c r="F175" s="138"/>
      <c r="G175" s="138"/>
      <c r="H175" s="138"/>
      <c r="I175" s="138"/>
      <c r="J175" s="139"/>
      <c r="K175" s="140"/>
      <c r="L175" s="2"/>
      <c r="M175" s="2"/>
      <c r="N175" s="2"/>
      <c r="O175" s="2"/>
      <c r="P175" s="2"/>
      <c r="Q175" s="2"/>
      <c r="R175" s="2"/>
      <c r="S175" s="2"/>
      <c r="T175" s="2"/>
      <c r="U175" s="2"/>
      <c r="V175" s="2"/>
      <c r="W175" s="2"/>
      <c r="X175" s="2"/>
      <c r="Y175" s="2"/>
      <c r="Z175" s="2"/>
    </row>
    <row r="176" spans="1:26" ht="31.5" customHeight="1" x14ac:dyDescent="0.3">
      <c r="A176" s="461" t="s">
        <v>365</v>
      </c>
      <c r="B176" s="138">
        <v>5</v>
      </c>
      <c r="C176" s="496"/>
      <c r="D176" s="484"/>
      <c r="E176" s="462"/>
      <c r="F176" s="462"/>
      <c r="G176" s="462"/>
      <c r="H176" s="138"/>
      <c r="I176" s="138"/>
      <c r="J176" s="477" t="s">
        <v>367</v>
      </c>
      <c r="K176" s="478"/>
      <c r="L176" s="2"/>
      <c r="M176" s="2"/>
      <c r="N176" s="2"/>
      <c r="O176" s="2"/>
      <c r="P176" s="2"/>
      <c r="Q176" s="2"/>
      <c r="R176" s="2"/>
      <c r="S176" s="2"/>
      <c r="T176" s="2"/>
      <c r="U176" s="2"/>
      <c r="V176" s="2"/>
      <c r="W176" s="2"/>
      <c r="X176" s="2"/>
      <c r="Y176" s="2"/>
      <c r="Z176" s="2"/>
    </row>
    <row r="177" spans="1:26" ht="14.25" customHeight="1" x14ac:dyDescent="0.3">
      <c r="A177" s="403"/>
      <c r="B177" s="138" t="s">
        <v>368</v>
      </c>
      <c r="C177" s="474"/>
      <c r="D177" s="463"/>
      <c r="E177" s="463"/>
      <c r="F177" s="463"/>
      <c r="G177" s="463"/>
      <c r="H177" s="138"/>
      <c r="I177" s="138"/>
      <c r="J177" s="142"/>
      <c r="K177" s="143"/>
      <c r="L177" s="2"/>
      <c r="M177" s="2"/>
      <c r="N177" s="2"/>
      <c r="O177" s="2"/>
      <c r="P177" s="2"/>
      <c r="Q177" s="2"/>
      <c r="R177" s="2"/>
      <c r="S177" s="2"/>
      <c r="T177" s="2"/>
      <c r="U177" s="2"/>
      <c r="V177" s="2"/>
      <c r="W177" s="2"/>
      <c r="X177" s="2"/>
      <c r="Y177" s="2"/>
      <c r="Z177" s="2"/>
    </row>
    <row r="178" spans="1:26" ht="27.75" customHeight="1" x14ac:dyDescent="0.3">
      <c r="A178" s="403"/>
      <c r="B178" s="138">
        <v>4</v>
      </c>
      <c r="C178" s="497"/>
      <c r="D178" s="484"/>
      <c r="E178" s="484"/>
      <c r="F178" s="498"/>
      <c r="G178" s="462"/>
      <c r="H178" s="138"/>
      <c r="I178" s="138"/>
      <c r="J178" s="144" t="str">
        <f>IF(OR(E176="X",F176="X",G176="x",F178="x",G178="X",F180="X",G180="X",G182="X" ),"x","")</f>
        <v/>
      </c>
      <c r="K178" s="143" t="s">
        <v>88</v>
      </c>
      <c r="L178" s="2"/>
      <c r="M178" s="2"/>
      <c r="N178" s="2"/>
      <c r="O178" s="2"/>
      <c r="P178" s="2"/>
      <c r="Q178" s="2"/>
      <c r="R178" s="2"/>
      <c r="S178" s="2"/>
      <c r="T178" s="2"/>
      <c r="U178" s="2"/>
      <c r="V178" s="2"/>
      <c r="W178" s="2"/>
      <c r="X178" s="2"/>
      <c r="Y178" s="2"/>
      <c r="Z178" s="2"/>
    </row>
    <row r="179" spans="1:26" ht="14.25" customHeight="1" x14ac:dyDescent="0.3">
      <c r="A179" s="403"/>
      <c r="B179" s="138" t="s">
        <v>369</v>
      </c>
      <c r="C179" s="474"/>
      <c r="D179" s="463"/>
      <c r="E179" s="463"/>
      <c r="F179" s="463"/>
      <c r="G179" s="463"/>
      <c r="H179" s="138"/>
      <c r="I179" s="138"/>
      <c r="J179" s="145"/>
      <c r="K179" s="143"/>
      <c r="L179" s="2"/>
      <c r="M179" s="2"/>
      <c r="N179" s="2"/>
      <c r="O179" s="2"/>
      <c r="P179" s="2"/>
      <c r="Q179" s="2"/>
      <c r="R179" s="2"/>
      <c r="S179" s="2"/>
      <c r="T179" s="2"/>
      <c r="U179" s="2"/>
      <c r="V179" s="2"/>
      <c r="W179" s="2"/>
      <c r="X179" s="2"/>
      <c r="Y179" s="2"/>
      <c r="Z179" s="2"/>
    </row>
    <row r="180" spans="1:26" ht="32.25" customHeight="1" x14ac:dyDescent="0.3">
      <c r="A180" s="403"/>
      <c r="B180" s="138">
        <v>3</v>
      </c>
      <c r="C180" s="471"/>
      <c r="D180" s="500"/>
      <c r="E180" s="465"/>
      <c r="F180" s="498"/>
      <c r="G180" s="462"/>
      <c r="H180" s="138"/>
      <c r="I180" s="138"/>
      <c r="J180" s="146" t="str">
        <f>IF(OR(C176="X",D176="X",D178="x",E178="x",E180="X",F182="X",F184="X",G184="X" ),"x","")</f>
        <v/>
      </c>
      <c r="K180" s="143" t="s">
        <v>89</v>
      </c>
      <c r="L180" s="2"/>
      <c r="M180" s="2"/>
      <c r="N180" s="2"/>
      <c r="O180" s="2"/>
      <c r="P180" s="2"/>
      <c r="Q180" s="2"/>
      <c r="R180" s="2"/>
      <c r="S180" s="2"/>
      <c r="T180" s="2"/>
      <c r="U180" s="2"/>
      <c r="V180" s="2"/>
      <c r="W180" s="2"/>
      <c r="X180" s="2"/>
      <c r="Y180" s="2"/>
      <c r="Z180" s="2"/>
    </row>
    <row r="181" spans="1:26" ht="14.25" customHeight="1" x14ac:dyDescent="0.3">
      <c r="A181" s="403"/>
      <c r="B181" s="138" t="s">
        <v>370</v>
      </c>
      <c r="C181" s="474"/>
      <c r="D181" s="463"/>
      <c r="E181" s="463"/>
      <c r="F181" s="463"/>
      <c r="G181" s="463"/>
      <c r="H181" s="138"/>
      <c r="I181" s="138"/>
      <c r="J181" s="147"/>
      <c r="K181" s="143"/>
      <c r="L181" s="2"/>
      <c r="M181" s="2"/>
      <c r="N181" s="2"/>
      <c r="O181" s="2"/>
      <c r="P181" s="2"/>
      <c r="Q181" s="2"/>
      <c r="R181" s="2"/>
      <c r="S181" s="2"/>
      <c r="T181" s="2"/>
      <c r="U181" s="2"/>
      <c r="V181" s="2"/>
      <c r="W181" s="2"/>
      <c r="X181" s="2"/>
      <c r="Y181" s="2"/>
      <c r="Z181" s="2"/>
    </row>
    <row r="182" spans="1:26" ht="32.25" customHeight="1" x14ac:dyDescent="0.3">
      <c r="A182" s="403"/>
      <c r="B182" s="138">
        <v>2</v>
      </c>
      <c r="C182" s="471"/>
      <c r="D182" s="480"/>
      <c r="E182" s="464"/>
      <c r="F182" s="465"/>
      <c r="G182" s="462"/>
      <c r="H182" s="138"/>
      <c r="I182" s="138"/>
      <c r="J182" s="148" t="str">
        <f>IF(OR(E182="X",D180="X",C178="x",E184="x" ),"x","")</f>
        <v/>
      </c>
      <c r="K182" s="143" t="s">
        <v>90</v>
      </c>
      <c r="L182" s="2"/>
      <c r="M182" s="2"/>
      <c r="N182" s="2"/>
      <c r="O182" s="2"/>
      <c r="P182" s="2"/>
      <c r="Q182" s="2"/>
      <c r="R182" s="2"/>
      <c r="S182" s="2"/>
      <c r="T182" s="2"/>
      <c r="U182" s="2"/>
      <c r="V182" s="2"/>
      <c r="W182" s="2"/>
      <c r="X182" s="2"/>
      <c r="Y182" s="2"/>
      <c r="Z182" s="2"/>
    </row>
    <row r="183" spans="1:26" ht="14.25" customHeight="1" x14ac:dyDescent="0.3">
      <c r="A183" s="403"/>
      <c r="B183" s="138" t="s">
        <v>371</v>
      </c>
      <c r="C183" s="474"/>
      <c r="D183" s="463"/>
      <c r="E183" s="463"/>
      <c r="F183" s="463"/>
      <c r="G183" s="463"/>
      <c r="H183" s="138"/>
      <c r="I183" s="138"/>
      <c r="J183" s="147"/>
      <c r="K183" s="143"/>
      <c r="L183" s="2"/>
      <c r="M183" s="2"/>
      <c r="N183" s="2"/>
      <c r="O183" s="2"/>
      <c r="P183" s="2"/>
      <c r="Q183" s="2"/>
      <c r="R183" s="2"/>
      <c r="S183" s="2"/>
      <c r="T183" s="2"/>
      <c r="U183" s="2"/>
      <c r="V183" s="2"/>
      <c r="W183" s="2"/>
      <c r="X183" s="2"/>
      <c r="Y183" s="2"/>
      <c r="Z183" s="2"/>
    </row>
    <row r="184" spans="1:26" ht="14.25" customHeight="1" x14ac:dyDescent="0.3">
      <c r="A184" s="403"/>
      <c r="B184" s="138">
        <v>1</v>
      </c>
      <c r="C184" s="471"/>
      <c r="D184" s="480"/>
      <c r="E184" s="482"/>
      <c r="F184" s="483"/>
      <c r="G184" s="484"/>
      <c r="H184" s="138"/>
      <c r="I184" s="138"/>
      <c r="J184" s="149" t="str">
        <f>IF(OR(C180="X",C182="X",D182="x",D184="x",C184="x" ),"x","")</f>
        <v/>
      </c>
      <c r="K184" s="143" t="s">
        <v>91</v>
      </c>
      <c r="L184" s="2"/>
      <c r="M184" s="2"/>
      <c r="N184" s="2"/>
      <c r="O184" s="2"/>
      <c r="P184" s="2"/>
      <c r="Q184" s="2"/>
      <c r="R184" s="2"/>
      <c r="S184" s="2"/>
      <c r="T184" s="2"/>
      <c r="U184" s="2"/>
      <c r="V184" s="2"/>
      <c r="W184" s="2"/>
      <c r="X184" s="2"/>
      <c r="Y184" s="2"/>
      <c r="Z184" s="2"/>
    </row>
    <row r="185" spans="1:26" ht="24" customHeight="1" x14ac:dyDescent="0.3">
      <c r="A185" s="403"/>
      <c r="B185" s="138" t="s">
        <v>372</v>
      </c>
      <c r="C185" s="472"/>
      <c r="D185" s="481"/>
      <c r="E185" s="481"/>
      <c r="F185" s="481"/>
      <c r="G185" s="481"/>
      <c r="H185" s="138"/>
      <c r="I185" s="138"/>
      <c r="J185" s="138"/>
      <c r="K185" s="175"/>
      <c r="L185" s="2"/>
      <c r="M185" s="2"/>
      <c r="N185" s="2"/>
      <c r="O185" s="2"/>
      <c r="P185" s="2"/>
      <c r="Q185" s="2"/>
      <c r="R185" s="2"/>
      <c r="S185" s="2"/>
      <c r="T185" s="2"/>
      <c r="U185" s="2"/>
      <c r="V185" s="2"/>
      <c r="W185" s="2"/>
      <c r="X185" s="2"/>
      <c r="Y185" s="2"/>
      <c r="Z185" s="2"/>
    </row>
    <row r="186" spans="1:26" ht="14.25" customHeight="1" x14ac:dyDescent="0.3">
      <c r="A186" s="137"/>
      <c r="B186" s="138"/>
      <c r="C186" s="138">
        <v>1</v>
      </c>
      <c r="D186" s="138">
        <v>2</v>
      </c>
      <c r="E186" s="138">
        <v>3</v>
      </c>
      <c r="F186" s="138">
        <v>4</v>
      </c>
      <c r="G186" s="138">
        <v>5</v>
      </c>
      <c r="H186" s="138"/>
      <c r="I186" s="138"/>
      <c r="J186" s="138"/>
      <c r="K186" s="175"/>
      <c r="L186" s="2"/>
      <c r="M186" s="2"/>
      <c r="N186" s="2"/>
      <c r="O186" s="2"/>
      <c r="P186" s="2"/>
      <c r="Q186" s="2"/>
      <c r="R186" s="2"/>
      <c r="S186" s="2"/>
      <c r="T186" s="2"/>
      <c r="U186" s="2"/>
      <c r="V186" s="2"/>
      <c r="W186" s="2"/>
      <c r="X186" s="2"/>
      <c r="Y186" s="2"/>
      <c r="Z186" s="2"/>
    </row>
    <row r="187" spans="1:26" ht="14.25" customHeight="1" x14ac:dyDescent="0.3">
      <c r="A187" s="137"/>
      <c r="B187" s="138"/>
      <c r="C187" s="138" t="s">
        <v>373</v>
      </c>
      <c r="D187" s="138" t="s">
        <v>374</v>
      </c>
      <c r="E187" s="138" t="s">
        <v>375</v>
      </c>
      <c r="F187" s="138" t="s">
        <v>376</v>
      </c>
      <c r="G187" s="138" t="s">
        <v>377</v>
      </c>
      <c r="H187" s="138"/>
      <c r="I187" s="138"/>
      <c r="J187" s="138"/>
      <c r="K187" s="175"/>
      <c r="L187" s="2"/>
      <c r="M187" s="2"/>
      <c r="N187" s="2"/>
      <c r="O187" s="2"/>
      <c r="P187" s="2"/>
      <c r="Q187" s="2"/>
      <c r="R187" s="2"/>
      <c r="S187" s="2"/>
      <c r="T187" s="2"/>
      <c r="U187" s="2"/>
      <c r="V187" s="2"/>
      <c r="W187" s="2"/>
      <c r="X187" s="2"/>
      <c r="Y187" s="2"/>
      <c r="Z187" s="2"/>
    </row>
    <row r="188" spans="1:26" ht="14.25" customHeight="1" x14ac:dyDescent="0.3">
      <c r="A188" s="137"/>
      <c r="B188" s="138"/>
      <c r="C188" s="485" t="s">
        <v>378</v>
      </c>
      <c r="D188" s="486"/>
      <c r="E188" s="486"/>
      <c r="F188" s="486"/>
      <c r="G188" s="487"/>
      <c r="H188" s="138"/>
      <c r="I188" s="138"/>
      <c r="J188" s="138"/>
      <c r="K188" s="175"/>
      <c r="L188" s="2"/>
      <c r="M188" s="2"/>
      <c r="N188" s="2"/>
      <c r="O188" s="2"/>
      <c r="P188" s="2"/>
      <c r="Q188" s="2"/>
      <c r="R188" s="2"/>
      <c r="S188" s="2"/>
      <c r="T188" s="2"/>
      <c r="U188" s="2"/>
      <c r="V188" s="2"/>
      <c r="W188" s="2"/>
      <c r="X188" s="2"/>
      <c r="Y188" s="2"/>
      <c r="Z188" s="2"/>
    </row>
    <row r="189" spans="1:26" ht="14.25" customHeight="1" x14ac:dyDescent="0.3">
      <c r="A189" s="137"/>
      <c r="B189" s="138"/>
      <c r="C189" s="488"/>
      <c r="D189" s="489"/>
      <c r="E189" s="489"/>
      <c r="F189" s="489"/>
      <c r="G189" s="490"/>
      <c r="H189" s="138"/>
      <c r="I189" s="138"/>
      <c r="J189" s="138"/>
      <c r="K189" s="175"/>
      <c r="L189" s="2"/>
      <c r="M189" s="2"/>
      <c r="N189" s="2"/>
      <c r="O189" s="2"/>
      <c r="P189" s="2"/>
      <c r="Q189" s="2"/>
      <c r="R189" s="2"/>
      <c r="S189" s="2"/>
      <c r="T189" s="2"/>
      <c r="U189" s="2"/>
      <c r="V189" s="2"/>
      <c r="W189" s="2"/>
      <c r="X189" s="2"/>
      <c r="Y189" s="2"/>
      <c r="Z189" s="2"/>
    </row>
    <row r="190" spans="1:26" ht="14.25" customHeight="1" x14ac:dyDescent="0.3">
      <c r="A190" s="176"/>
      <c r="B190" s="177"/>
      <c r="C190" s="177"/>
      <c r="D190" s="177"/>
      <c r="E190" s="177"/>
      <c r="F190" s="177"/>
      <c r="G190" s="177"/>
      <c r="H190" s="177"/>
      <c r="I190" s="177"/>
      <c r="J190" s="177"/>
      <c r="K190" s="178"/>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33" customHeight="1" x14ac:dyDescent="0.3">
      <c r="A192" s="134" t="s">
        <v>363</v>
      </c>
      <c r="B192" s="466" t="str">
        <f>DESCRIPCION!A37</f>
        <v>j</v>
      </c>
      <c r="C192" s="355"/>
      <c r="D192" s="355"/>
      <c r="E192" s="355"/>
      <c r="F192" s="355"/>
      <c r="G192" s="355"/>
      <c r="H192" s="355"/>
      <c r="I192" s="356"/>
      <c r="J192" s="135" t="s">
        <v>364</v>
      </c>
      <c r="K192" s="136" t="str">
        <f>IF(J198="x","EXTREMA",IF(J200="x","ALTA",IF(J202="x","MODERADA",IF(J204="x","BAJA",""))))</f>
        <v/>
      </c>
      <c r="L192" s="2"/>
      <c r="M192" s="2"/>
      <c r="N192" s="2"/>
      <c r="O192" s="2"/>
      <c r="P192" s="2"/>
      <c r="Q192" s="2"/>
      <c r="R192" s="2"/>
      <c r="S192" s="2"/>
      <c r="T192" s="2"/>
      <c r="U192" s="2"/>
      <c r="V192" s="2"/>
      <c r="W192" s="2"/>
      <c r="X192" s="2"/>
      <c r="Y192" s="2"/>
      <c r="Z192" s="2"/>
    </row>
    <row r="193" spans="1:26" ht="14.25" customHeight="1" x14ac:dyDescent="0.3">
      <c r="A193" s="467" t="s">
        <v>365</v>
      </c>
      <c r="B193" s="355"/>
      <c r="C193" s="468"/>
      <c r="D193" s="469" t="str">
        <f>PROBABILIDAD!T20</f>
        <v xml:space="preserve"> </v>
      </c>
      <c r="E193" s="356"/>
      <c r="F193" s="467" t="s">
        <v>366</v>
      </c>
      <c r="G193" s="355"/>
      <c r="H193" s="355"/>
      <c r="I193" s="356"/>
      <c r="J193" s="470"/>
      <c r="K193" s="356"/>
      <c r="L193" s="2"/>
      <c r="M193" s="2"/>
      <c r="N193" s="2"/>
      <c r="O193" s="2"/>
      <c r="P193" s="2"/>
      <c r="Q193" s="2"/>
      <c r="R193" s="2"/>
      <c r="S193" s="2"/>
      <c r="T193" s="2"/>
      <c r="U193" s="2"/>
      <c r="V193" s="2"/>
      <c r="W193" s="2"/>
      <c r="X193" s="2"/>
      <c r="Y193" s="2"/>
      <c r="Z193" s="2"/>
    </row>
    <row r="194" spans="1:26" ht="14.25" customHeight="1" x14ac:dyDescent="0.3">
      <c r="A194" s="137"/>
      <c r="B194" s="138"/>
      <c r="C194" s="138"/>
      <c r="D194" s="138"/>
      <c r="E194" s="138"/>
      <c r="F194" s="138"/>
      <c r="G194" s="138"/>
      <c r="H194" s="138"/>
      <c r="I194" s="138"/>
      <c r="J194" s="139"/>
      <c r="K194" s="140"/>
      <c r="L194" s="2"/>
      <c r="M194" s="2"/>
      <c r="N194" s="2"/>
      <c r="O194" s="2"/>
      <c r="P194" s="2"/>
      <c r="Q194" s="2"/>
      <c r="R194" s="2"/>
      <c r="S194" s="2"/>
      <c r="T194" s="2"/>
      <c r="U194" s="2"/>
      <c r="V194" s="2"/>
      <c r="W194" s="2"/>
      <c r="X194" s="2"/>
      <c r="Y194" s="2"/>
      <c r="Z194" s="2"/>
    </row>
    <row r="195" spans="1:26" ht="14.25" customHeight="1" x14ac:dyDescent="0.3">
      <c r="A195" s="137"/>
      <c r="B195" s="138"/>
      <c r="C195" s="141"/>
      <c r="D195" s="138"/>
      <c r="E195" s="138"/>
      <c r="F195" s="138"/>
      <c r="G195" s="138"/>
      <c r="H195" s="138"/>
      <c r="I195" s="138"/>
      <c r="J195" s="139"/>
      <c r="K195" s="140"/>
      <c r="L195" s="2"/>
      <c r="M195" s="2"/>
      <c r="N195" s="2"/>
      <c r="O195" s="2"/>
      <c r="P195" s="2"/>
      <c r="Q195" s="2"/>
      <c r="R195" s="2"/>
      <c r="S195" s="2"/>
      <c r="T195" s="2"/>
      <c r="U195" s="2"/>
      <c r="V195" s="2"/>
      <c r="W195" s="2"/>
      <c r="X195" s="2"/>
      <c r="Y195" s="2"/>
      <c r="Z195" s="2"/>
    </row>
    <row r="196" spans="1:26" ht="27" customHeight="1" x14ac:dyDescent="0.3">
      <c r="A196" s="461" t="s">
        <v>365</v>
      </c>
      <c r="B196" s="138">
        <v>5</v>
      </c>
      <c r="C196" s="496"/>
      <c r="D196" s="484"/>
      <c r="E196" s="462"/>
      <c r="F196" s="462"/>
      <c r="G196" s="462"/>
      <c r="H196" s="138"/>
      <c r="I196" s="138"/>
      <c r="J196" s="477" t="s">
        <v>367</v>
      </c>
      <c r="K196" s="478"/>
      <c r="L196" s="2"/>
      <c r="M196" s="2"/>
      <c r="N196" s="2"/>
      <c r="O196" s="2"/>
      <c r="P196" s="2"/>
      <c r="Q196" s="2"/>
      <c r="R196" s="2"/>
      <c r="S196" s="2"/>
      <c r="T196" s="2"/>
      <c r="U196" s="2"/>
      <c r="V196" s="2"/>
      <c r="W196" s="2"/>
      <c r="X196" s="2"/>
      <c r="Y196" s="2"/>
      <c r="Z196" s="2"/>
    </row>
    <row r="197" spans="1:26" ht="14.25" customHeight="1" x14ac:dyDescent="0.3">
      <c r="A197" s="403"/>
      <c r="B197" s="138" t="s">
        <v>368</v>
      </c>
      <c r="C197" s="474"/>
      <c r="D197" s="463"/>
      <c r="E197" s="463"/>
      <c r="F197" s="463"/>
      <c r="G197" s="463"/>
      <c r="H197" s="138"/>
      <c r="I197" s="138"/>
      <c r="J197" s="142"/>
      <c r="K197" s="143"/>
      <c r="L197" s="2"/>
      <c r="M197" s="2"/>
      <c r="N197" s="2"/>
      <c r="O197" s="2"/>
      <c r="P197" s="2"/>
      <c r="Q197" s="2"/>
      <c r="R197" s="2"/>
      <c r="S197" s="2"/>
      <c r="T197" s="2"/>
      <c r="U197" s="2"/>
      <c r="V197" s="2"/>
      <c r="W197" s="2"/>
      <c r="X197" s="2"/>
      <c r="Y197" s="2"/>
      <c r="Z197" s="2"/>
    </row>
    <row r="198" spans="1:26" ht="30.75" customHeight="1" x14ac:dyDescent="0.3">
      <c r="A198" s="403"/>
      <c r="B198" s="138">
        <v>4</v>
      </c>
      <c r="C198" s="497"/>
      <c r="D198" s="484"/>
      <c r="E198" s="484"/>
      <c r="F198" s="498"/>
      <c r="G198" s="462"/>
      <c r="H198" s="138"/>
      <c r="I198" s="138"/>
      <c r="J198" s="144" t="str">
        <f>IF(OR(E196="X",F196="X",G196="x",F198="x",G198="X",F200="X",G200="X",G202="X" ),"x","")</f>
        <v/>
      </c>
      <c r="K198" s="143" t="s">
        <v>88</v>
      </c>
      <c r="L198" s="2"/>
      <c r="M198" s="2"/>
      <c r="N198" s="2"/>
      <c r="O198" s="2"/>
      <c r="P198" s="2"/>
      <c r="Q198" s="2"/>
      <c r="R198" s="2"/>
      <c r="S198" s="2"/>
      <c r="T198" s="2"/>
      <c r="U198" s="2"/>
      <c r="V198" s="2"/>
      <c r="W198" s="2"/>
      <c r="X198" s="2"/>
      <c r="Y198" s="2"/>
      <c r="Z198" s="2"/>
    </row>
    <row r="199" spans="1:26" ht="14.25" customHeight="1" x14ac:dyDescent="0.3">
      <c r="A199" s="403"/>
      <c r="B199" s="138" t="s">
        <v>369</v>
      </c>
      <c r="C199" s="474"/>
      <c r="D199" s="463"/>
      <c r="E199" s="463"/>
      <c r="F199" s="463"/>
      <c r="G199" s="463"/>
      <c r="H199" s="138"/>
      <c r="I199" s="138"/>
      <c r="J199" s="145"/>
      <c r="K199" s="143"/>
      <c r="L199" s="2"/>
      <c r="M199" s="2"/>
      <c r="N199" s="2"/>
      <c r="O199" s="2"/>
      <c r="P199" s="2"/>
      <c r="Q199" s="2"/>
      <c r="R199" s="2"/>
      <c r="S199" s="2"/>
      <c r="T199" s="2"/>
      <c r="U199" s="2"/>
      <c r="V199" s="2"/>
      <c r="W199" s="2"/>
      <c r="X199" s="2"/>
      <c r="Y199" s="2"/>
      <c r="Z199" s="2"/>
    </row>
    <row r="200" spans="1:26" ht="25.5" customHeight="1" x14ac:dyDescent="0.3">
      <c r="A200" s="403"/>
      <c r="B200" s="138">
        <v>3</v>
      </c>
      <c r="C200" s="471"/>
      <c r="D200" s="500"/>
      <c r="E200" s="465"/>
      <c r="F200" s="498"/>
      <c r="G200" s="462"/>
      <c r="H200" s="138"/>
      <c r="I200" s="138"/>
      <c r="J200" s="146" t="str">
        <f>IF(OR(C196="X",D196="X",D198="x",E198="x",E200="X",F202="X",F204="X",G204="X" ),"x","")</f>
        <v/>
      </c>
      <c r="K200" s="143" t="s">
        <v>89</v>
      </c>
      <c r="L200" s="2"/>
      <c r="M200" s="2"/>
      <c r="N200" s="2"/>
      <c r="O200" s="2"/>
      <c r="P200" s="2"/>
      <c r="Q200" s="2"/>
      <c r="R200" s="2"/>
      <c r="S200" s="2"/>
      <c r="T200" s="2"/>
      <c r="U200" s="2"/>
      <c r="V200" s="2"/>
      <c r="W200" s="2"/>
      <c r="X200" s="2"/>
      <c r="Y200" s="2"/>
      <c r="Z200" s="2"/>
    </row>
    <row r="201" spans="1:26" ht="14.25" customHeight="1" x14ac:dyDescent="0.3">
      <c r="A201" s="403"/>
      <c r="B201" s="138" t="s">
        <v>370</v>
      </c>
      <c r="C201" s="474"/>
      <c r="D201" s="463"/>
      <c r="E201" s="463"/>
      <c r="F201" s="463"/>
      <c r="G201" s="463"/>
      <c r="H201" s="138"/>
      <c r="I201" s="138"/>
      <c r="J201" s="147"/>
      <c r="K201" s="143"/>
      <c r="L201" s="2"/>
      <c r="M201" s="2"/>
      <c r="N201" s="2"/>
      <c r="O201" s="2"/>
      <c r="P201" s="2"/>
      <c r="Q201" s="2"/>
      <c r="R201" s="2"/>
      <c r="S201" s="2"/>
      <c r="T201" s="2"/>
      <c r="U201" s="2"/>
      <c r="V201" s="2"/>
      <c r="W201" s="2"/>
      <c r="X201" s="2"/>
      <c r="Y201" s="2"/>
      <c r="Z201" s="2"/>
    </row>
    <row r="202" spans="1:26" ht="32.25" customHeight="1" x14ac:dyDescent="0.3">
      <c r="A202" s="403"/>
      <c r="B202" s="138">
        <v>2</v>
      </c>
      <c r="C202" s="471"/>
      <c r="D202" s="480"/>
      <c r="E202" s="464"/>
      <c r="F202" s="465"/>
      <c r="G202" s="462"/>
      <c r="H202" s="138"/>
      <c r="I202" s="138"/>
      <c r="J202" s="148" t="str">
        <f>IF(OR(C198="X",D200="X",E202="x",E204="x" ),"x","")</f>
        <v/>
      </c>
      <c r="K202" s="143" t="s">
        <v>90</v>
      </c>
      <c r="L202" s="2"/>
      <c r="M202" s="2"/>
      <c r="N202" s="2"/>
      <c r="O202" s="2"/>
      <c r="P202" s="2"/>
      <c r="Q202" s="2"/>
      <c r="R202" s="2"/>
      <c r="S202" s="2"/>
      <c r="T202" s="2"/>
      <c r="U202" s="2"/>
      <c r="V202" s="2"/>
      <c r="W202" s="2"/>
      <c r="X202" s="2"/>
      <c r="Y202" s="2"/>
      <c r="Z202" s="2"/>
    </row>
    <row r="203" spans="1:26" ht="14.25" customHeight="1" x14ac:dyDescent="0.3">
      <c r="A203" s="403"/>
      <c r="B203" s="138" t="s">
        <v>371</v>
      </c>
      <c r="C203" s="474"/>
      <c r="D203" s="463"/>
      <c r="E203" s="463"/>
      <c r="F203" s="463"/>
      <c r="G203" s="463"/>
      <c r="H203" s="138"/>
      <c r="I203" s="138"/>
      <c r="J203" s="147"/>
      <c r="K203" s="143"/>
      <c r="L203" s="2"/>
      <c r="M203" s="2"/>
      <c r="N203" s="2"/>
      <c r="O203" s="2"/>
      <c r="P203" s="2"/>
      <c r="Q203" s="2"/>
      <c r="R203" s="2"/>
      <c r="S203" s="2"/>
      <c r="T203" s="2"/>
      <c r="U203" s="2"/>
      <c r="V203" s="2"/>
      <c r="W203" s="2"/>
      <c r="X203" s="2"/>
      <c r="Y203" s="2"/>
      <c r="Z203" s="2"/>
    </row>
    <row r="204" spans="1:26" ht="14.25" customHeight="1" x14ac:dyDescent="0.3">
      <c r="A204" s="403"/>
      <c r="B204" s="138">
        <v>1</v>
      </c>
      <c r="C204" s="471"/>
      <c r="D204" s="480"/>
      <c r="E204" s="482"/>
      <c r="F204" s="483"/>
      <c r="G204" s="484"/>
      <c r="H204" s="138"/>
      <c r="I204" s="138"/>
      <c r="J204" s="149" t="str">
        <f>IF(OR(C200="X",C202="X",D202="x",D204="x",C204="x" ),"x","")</f>
        <v/>
      </c>
      <c r="K204" s="143" t="s">
        <v>91</v>
      </c>
      <c r="L204" s="2"/>
      <c r="M204" s="2"/>
      <c r="N204" s="2"/>
      <c r="O204" s="2"/>
      <c r="P204" s="2"/>
      <c r="Q204" s="2"/>
      <c r="R204" s="2"/>
      <c r="S204" s="2"/>
      <c r="T204" s="2"/>
      <c r="U204" s="2"/>
      <c r="V204" s="2"/>
      <c r="W204" s="2"/>
      <c r="X204" s="2"/>
      <c r="Y204" s="2"/>
      <c r="Z204" s="2"/>
    </row>
    <row r="205" spans="1:26" ht="26.25" customHeight="1" x14ac:dyDescent="0.3">
      <c r="A205" s="403"/>
      <c r="B205" s="138" t="s">
        <v>372</v>
      </c>
      <c r="C205" s="472"/>
      <c r="D205" s="481"/>
      <c r="E205" s="481"/>
      <c r="F205" s="481"/>
      <c r="G205" s="481"/>
      <c r="H205" s="138"/>
      <c r="I205" s="138"/>
      <c r="J205" s="138"/>
      <c r="K205" s="175"/>
      <c r="L205" s="2"/>
      <c r="M205" s="2"/>
      <c r="N205" s="2"/>
      <c r="O205" s="2"/>
      <c r="P205" s="2"/>
      <c r="Q205" s="2"/>
      <c r="R205" s="2"/>
      <c r="S205" s="2"/>
      <c r="T205" s="2"/>
      <c r="U205" s="2"/>
      <c r="V205" s="2"/>
      <c r="W205" s="2"/>
      <c r="X205" s="2"/>
      <c r="Y205" s="2"/>
      <c r="Z205" s="2"/>
    </row>
    <row r="206" spans="1:26" ht="14.25" customHeight="1" x14ac:dyDescent="0.3">
      <c r="A206" s="137"/>
      <c r="B206" s="138"/>
      <c r="C206" s="138">
        <v>1</v>
      </c>
      <c r="D206" s="138">
        <v>2</v>
      </c>
      <c r="E206" s="138">
        <v>3</v>
      </c>
      <c r="F206" s="138">
        <v>4</v>
      </c>
      <c r="G206" s="138">
        <v>5</v>
      </c>
      <c r="H206" s="138"/>
      <c r="I206" s="138"/>
      <c r="J206" s="138"/>
      <c r="K206" s="175"/>
      <c r="L206" s="2"/>
      <c r="M206" s="2"/>
      <c r="N206" s="2"/>
      <c r="O206" s="2"/>
      <c r="P206" s="2"/>
      <c r="Q206" s="2"/>
      <c r="R206" s="2"/>
      <c r="S206" s="2"/>
      <c r="T206" s="2"/>
      <c r="U206" s="2"/>
      <c r="V206" s="2"/>
      <c r="W206" s="2"/>
      <c r="X206" s="2"/>
      <c r="Y206" s="2"/>
      <c r="Z206" s="2"/>
    </row>
    <row r="207" spans="1:26" ht="14.25" customHeight="1" x14ac:dyDescent="0.3">
      <c r="A207" s="137"/>
      <c r="B207" s="138"/>
      <c r="C207" s="138" t="s">
        <v>373</v>
      </c>
      <c r="D207" s="138" t="s">
        <v>374</v>
      </c>
      <c r="E207" s="138" t="s">
        <v>375</v>
      </c>
      <c r="F207" s="138" t="s">
        <v>376</v>
      </c>
      <c r="G207" s="138" t="s">
        <v>377</v>
      </c>
      <c r="H207" s="138"/>
      <c r="I207" s="138"/>
      <c r="J207" s="138"/>
      <c r="K207" s="175"/>
      <c r="L207" s="2"/>
      <c r="M207" s="2"/>
      <c r="N207" s="2"/>
      <c r="O207" s="2"/>
      <c r="P207" s="2"/>
      <c r="Q207" s="2"/>
      <c r="R207" s="2"/>
      <c r="S207" s="2"/>
      <c r="T207" s="2"/>
      <c r="U207" s="2"/>
      <c r="V207" s="2"/>
      <c r="W207" s="2"/>
      <c r="X207" s="2"/>
      <c r="Y207" s="2"/>
      <c r="Z207" s="2"/>
    </row>
    <row r="208" spans="1:26" ht="14.25" customHeight="1" x14ac:dyDescent="0.3">
      <c r="A208" s="137"/>
      <c r="B208" s="138"/>
      <c r="C208" s="485" t="s">
        <v>378</v>
      </c>
      <c r="D208" s="486"/>
      <c r="E208" s="486"/>
      <c r="F208" s="486"/>
      <c r="G208" s="487"/>
      <c r="H208" s="138"/>
      <c r="I208" s="138"/>
      <c r="J208" s="138"/>
      <c r="K208" s="175"/>
      <c r="L208" s="2"/>
      <c r="M208" s="2"/>
      <c r="N208" s="2"/>
      <c r="O208" s="2"/>
      <c r="P208" s="2"/>
      <c r="Q208" s="2"/>
      <c r="R208" s="2"/>
      <c r="S208" s="2"/>
      <c r="T208" s="2"/>
      <c r="U208" s="2"/>
      <c r="V208" s="2"/>
      <c r="W208" s="2"/>
      <c r="X208" s="2"/>
      <c r="Y208" s="2"/>
      <c r="Z208" s="2"/>
    </row>
    <row r="209" spans="1:26" ht="14.25" customHeight="1" x14ac:dyDescent="0.3">
      <c r="A209" s="137"/>
      <c r="B209" s="138"/>
      <c r="C209" s="488"/>
      <c r="D209" s="489"/>
      <c r="E209" s="489"/>
      <c r="F209" s="489"/>
      <c r="G209" s="490"/>
      <c r="H209" s="138"/>
      <c r="I209" s="138"/>
      <c r="J209" s="138"/>
      <c r="K209" s="175"/>
      <c r="L209" s="2"/>
      <c r="M209" s="2"/>
      <c r="N209" s="2"/>
      <c r="O209" s="2"/>
      <c r="P209" s="2"/>
      <c r="Q209" s="2"/>
      <c r="R209" s="2"/>
      <c r="S209" s="2"/>
      <c r="T209" s="2"/>
      <c r="U209" s="2"/>
      <c r="V209" s="2"/>
      <c r="W209" s="2"/>
      <c r="X209" s="2"/>
      <c r="Y209" s="2"/>
      <c r="Z209" s="2"/>
    </row>
    <row r="210" spans="1:26" ht="14.25" customHeight="1" x14ac:dyDescent="0.3">
      <c r="A210" s="176"/>
      <c r="B210" s="177"/>
      <c r="C210" s="177"/>
      <c r="D210" s="177"/>
      <c r="E210" s="177"/>
      <c r="F210" s="177"/>
      <c r="G210" s="177"/>
      <c r="H210" s="177"/>
      <c r="I210" s="177"/>
      <c r="J210" s="177"/>
      <c r="K210" s="178"/>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3"/>
    <row r="410" spans="1:26" ht="15.75" customHeight="1" x14ac:dyDescent="0.3"/>
    <row r="411" spans="1:26" ht="15.75" customHeight="1" x14ac:dyDescent="0.3"/>
    <row r="412" spans="1:26" ht="15.75" customHeight="1" x14ac:dyDescent="0.3"/>
    <row r="413" spans="1:26" ht="15.75" customHeight="1" x14ac:dyDescent="0.3"/>
    <row r="414" spans="1:26" ht="15.75" customHeight="1" x14ac:dyDescent="0.3"/>
    <row r="415" spans="1:26" ht="15.75" customHeight="1" x14ac:dyDescent="0.3"/>
    <row r="416" spans="1:2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344">
    <mergeCell ref="C157:C158"/>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C123:C124"/>
    <mergeCell ref="D123:D124"/>
    <mergeCell ref="E123:E124"/>
    <mergeCell ref="F123:F124"/>
    <mergeCell ref="G123:G124"/>
    <mergeCell ref="C127:G128"/>
    <mergeCell ref="E139:E140"/>
    <mergeCell ref="F139:F140"/>
    <mergeCell ref="D135:D136"/>
    <mergeCell ref="J92:K92"/>
    <mergeCell ref="J95:K95"/>
    <mergeCell ref="C83:C84"/>
    <mergeCell ref="C95:C96"/>
    <mergeCell ref="D95:D96"/>
    <mergeCell ref="E95:E96"/>
    <mergeCell ref="F95:F96"/>
    <mergeCell ref="G95:G96"/>
    <mergeCell ref="C97:C98"/>
    <mergeCell ref="D97:D98"/>
    <mergeCell ref="E97:E98"/>
    <mergeCell ref="F97:F98"/>
    <mergeCell ref="G97:G98"/>
    <mergeCell ref="J52:K52"/>
    <mergeCell ref="A55:A64"/>
    <mergeCell ref="J55:K55"/>
    <mergeCell ref="G63:G64"/>
    <mergeCell ref="J72:K72"/>
    <mergeCell ref="J75:K75"/>
    <mergeCell ref="C75:C76"/>
    <mergeCell ref="C77:C78"/>
    <mergeCell ref="D77:D78"/>
    <mergeCell ref="E77:E78"/>
    <mergeCell ref="E63:E64"/>
    <mergeCell ref="F63:F64"/>
    <mergeCell ref="C67:G68"/>
    <mergeCell ref="B71:I71"/>
    <mergeCell ref="A72:C72"/>
    <mergeCell ref="D72:E72"/>
    <mergeCell ref="F72:I72"/>
    <mergeCell ref="F77:F78"/>
    <mergeCell ref="G77:G78"/>
    <mergeCell ref="D75:D76"/>
    <mergeCell ref="C61:C62"/>
    <mergeCell ref="D61:D62"/>
    <mergeCell ref="E61:E62"/>
    <mergeCell ref="F61:F62"/>
    <mergeCell ref="G61:G62"/>
    <mergeCell ref="G41:G42"/>
    <mergeCell ref="C47:G48"/>
    <mergeCell ref="B51:I51"/>
    <mergeCell ref="F52:I52"/>
    <mergeCell ref="A52:C52"/>
    <mergeCell ref="C55:C56"/>
    <mergeCell ref="D55:D56"/>
    <mergeCell ref="E55:E56"/>
    <mergeCell ref="F55:F56"/>
    <mergeCell ref="G55:G56"/>
    <mergeCell ref="F57:F58"/>
    <mergeCell ref="G57:G58"/>
    <mergeCell ref="C59:C60"/>
    <mergeCell ref="D59:D60"/>
    <mergeCell ref="D52:E52"/>
    <mergeCell ref="C57:C58"/>
    <mergeCell ref="D57:D58"/>
    <mergeCell ref="E57:E58"/>
    <mergeCell ref="E59:E60"/>
    <mergeCell ref="F59:F60"/>
    <mergeCell ref="G59:G60"/>
    <mergeCell ref="G43:G44"/>
    <mergeCell ref="C21:C22"/>
    <mergeCell ref="D21:D22"/>
    <mergeCell ref="D35:D36"/>
    <mergeCell ref="E35:E36"/>
    <mergeCell ref="F35:F36"/>
    <mergeCell ref="G35:G36"/>
    <mergeCell ref="G37:G38"/>
    <mergeCell ref="E41:E42"/>
    <mergeCell ref="F41:F42"/>
    <mergeCell ref="E37:E38"/>
    <mergeCell ref="F37:F38"/>
    <mergeCell ref="D39:D40"/>
    <mergeCell ref="E39:E40"/>
    <mergeCell ref="F39:F40"/>
    <mergeCell ref="G39:G40"/>
    <mergeCell ref="D41:D42"/>
    <mergeCell ref="J32:K32"/>
    <mergeCell ref="J35:K35"/>
    <mergeCell ref="G21:G22"/>
    <mergeCell ref="C23:C24"/>
    <mergeCell ref="D23:D24"/>
    <mergeCell ref="E23:E24"/>
    <mergeCell ref="F23:F24"/>
    <mergeCell ref="G23:G24"/>
    <mergeCell ref="J25:K25"/>
    <mergeCell ref="G19:G20"/>
    <mergeCell ref="E21:E22"/>
    <mergeCell ref="F21:F22"/>
    <mergeCell ref="A12:C12"/>
    <mergeCell ref="D12:E12"/>
    <mergeCell ref="F12:I12"/>
    <mergeCell ref="A15:A24"/>
    <mergeCell ref="D15:D16"/>
    <mergeCell ref="G15:G16"/>
    <mergeCell ref="G17:G18"/>
    <mergeCell ref="C17:C18"/>
    <mergeCell ref="D17:D18"/>
    <mergeCell ref="E17:E18"/>
    <mergeCell ref="F17:F18"/>
    <mergeCell ref="D19:D20"/>
    <mergeCell ref="E19:E20"/>
    <mergeCell ref="C15:C16"/>
    <mergeCell ref="C19:C20"/>
    <mergeCell ref="A35:A44"/>
    <mergeCell ref="C35:C36"/>
    <mergeCell ref="C37:C38"/>
    <mergeCell ref="C39:C40"/>
    <mergeCell ref="C41:C42"/>
    <mergeCell ref="C43:C44"/>
    <mergeCell ref="F19:F20"/>
    <mergeCell ref="C27:G28"/>
    <mergeCell ref="B31:I31"/>
    <mergeCell ref="A32:C32"/>
    <mergeCell ref="D32:E32"/>
    <mergeCell ref="F32:I32"/>
    <mergeCell ref="D37:D38"/>
    <mergeCell ref="D43:D44"/>
    <mergeCell ref="E43:E44"/>
    <mergeCell ref="F43:F44"/>
    <mergeCell ref="A6:K7"/>
    <mergeCell ref="A8:K8"/>
    <mergeCell ref="A9:K9"/>
    <mergeCell ref="A10:K10"/>
    <mergeCell ref="B11:I11"/>
    <mergeCell ref="E15:E16"/>
    <mergeCell ref="F15:F16"/>
    <mergeCell ref="J12:K12"/>
    <mergeCell ref="J15:K15"/>
    <mergeCell ref="A1:B4"/>
    <mergeCell ref="C1:F2"/>
    <mergeCell ref="G1:I1"/>
    <mergeCell ref="J1:K4"/>
    <mergeCell ref="G2:I2"/>
    <mergeCell ref="C3:F4"/>
    <mergeCell ref="G3:I3"/>
    <mergeCell ref="G4:I4"/>
    <mergeCell ref="A5:K5"/>
    <mergeCell ref="C167:G168"/>
    <mergeCell ref="B172:I172"/>
    <mergeCell ref="A173:C173"/>
    <mergeCell ref="D173:E173"/>
    <mergeCell ref="F173:I173"/>
    <mergeCell ref="C159:C160"/>
    <mergeCell ref="D159:D160"/>
    <mergeCell ref="A176:A185"/>
    <mergeCell ref="E176:E177"/>
    <mergeCell ref="F176:F177"/>
    <mergeCell ref="G176:G177"/>
    <mergeCell ref="G180:G181"/>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A193:C193"/>
    <mergeCell ref="D193:E193"/>
    <mergeCell ref="F193:I193"/>
    <mergeCell ref="J193:K193"/>
    <mergeCell ref="J196:K196"/>
    <mergeCell ref="D196:D197"/>
    <mergeCell ref="C202:C203"/>
    <mergeCell ref="D202:D203"/>
    <mergeCell ref="E202:E203"/>
    <mergeCell ref="F202:F203"/>
    <mergeCell ref="G202:G203"/>
    <mergeCell ref="C182:C183"/>
    <mergeCell ref="D182:D183"/>
    <mergeCell ref="E182:E183"/>
    <mergeCell ref="F182:F183"/>
    <mergeCell ref="G182:G183"/>
    <mergeCell ref="C184:C185"/>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D163:D164"/>
    <mergeCell ref="E163:E164"/>
    <mergeCell ref="F163:F164"/>
    <mergeCell ref="G163:G164"/>
    <mergeCell ref="C139:C140"/>
    <mergeCell ref="D139:D140"/>
    <mergeCell ref="A155:A164"/>
    <mergeCell ref="E155:E156"/>
    <mergeCell ref="F155:F156"/>
    <mergeCell ref="G155:G156"/>
    <mergeCell ref="G159:G160"/>
    <mergeCell ref="D157:D158"/>
    <mergeCell ref="E157:E158"/>
    <mergeCell ref="F157:F158"/>
    <mergeCell ref="G157:G158"/>
    <mergeCell ref="E159:E160"/>
    <mergeCell ref="F159:F160"/>
    <mergeCell ref="D155:D156"/>
    <mergeCell ref="C161:C162"/>
    <mergeCell ref="D161:D162"/>
    <mergeCell ref="E161:E162"/>
    <mergeCell ref="F161:F162"/>
    <mergeCell ref="G161:G162"/>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C119:C120"/>
    <mergeCell ref="D119:D120"/>
    <mergeCell ref="E119:E120"/>
    <mergeCell ref="F119:F120"/>
    <mergeCell ref="G119:G120"/>
    <mergeCell ref="E121:E122"/>
    <mergeCell ref="F121:F122"/>
    <mergeCell ref="G101:G102"/>
    <mergeCell ref="D103:D104"/>
    <mergeCell ref="E103:E104"/>
    <mergeCell ref="F103:F104"/>
    <mergeCell ref="G103:G104"/>
    <mergeCell ref="C107:G108"/>
    <mergeCell ref="C121:C122"/>
    <mergeCell ref="D121:D122"/>
    <mergeCell ref="C101:C102"/>
    <mergeCell ref="D101:D102"/>
    <mergeCell ref="G121:G122"/>
    <mergeCell ref="C117:C118"/>
    <mergeCell ref="D117:D118"/>
    <mergeCell ref="G81:G82"/>
    <mergeCell ref="D83:D84"/>
    <mergeCell ref="E83:E84"/>
    <mergeCell ref="F83:F84"/>
    <mergeCell ref="G83:G84"/>
    <mergeCell ref="C87:G88"/>
    <mergeCell ref="A95:A104"/>
    <mergeCell ref="E117:E118"/>
    <mergeCell ref="F117:F118"/>
    <mergeCell ref="G117:G11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D112:E112"/>
    <mergeCell ref="F112:I112"/>
    <mergeCell ref="J112:K112"/>
    <mergeCell ref="C103:C104"/>
    <mergeCell ref="C115:C116"/>
    <mergeCell ref="D115:D116"/>
    <mergeCell ref="E115:E116"/>
    <mergeCell ref="F115:F116"/>
    <mergeCell ref="G115:G116"/>
    <mergeCell ref="J115:K115"/>
    <mergeCell ref="C63:C64"/>
    <mergeCell ref="D63:D64"/>
    <mergeCell ref="A75:A84"/>
    <mergeCell ref="E75:E76"/>
    <mergeCell ref="F75:F76"/>
    <mergeCell ref="G75:G76"/>
    <mergeCell ref="G79:G80"/>
    <mergeCell ref="E101:E102"/>
    <mergeCell ref="F101:F102"/>
    <mergeCell ref="C79:C80"/>
    <mergeCell ref="D79:D80"/>
    <mergeCell ref="E79:E80"/>
    <mergeCell ref="F79:F80"/>
    <mergeCell ref="F99:F100"/>
    <mergeCell ref="G99:G10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1600-000000000000}">
          <x14:formula1>
            <xm:f>Hoja3!$A$1:$A$5</xm:f>
          </x14:formula1>
          <xm:sqref>J12 J32 J52 J72 J92 J112 J132 J152 J173 J193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000"/>
  <sheetViews>
    <sheetView workbookViewId="0"/>
  </sheetViews>
  <sheetFormatPr baseColWidth="10" defaultColWidth="14.44140625" defaultRowHeight="15" customHeight="1" x14ac:dyDescent="0.3"/>
  <cols>
    <col min="1" max="6" width="10.6640625" customWidth="1"/>
  </cols>
  <sheetData>
    <row r="1" spans="1:1" ht="14.4" x14ac:dyDescent="0.3">
      <c r="A1" s="29" t="s">
        <v>373</v>
      </c>
    </row>
    <row r="2" spans="1:1" ht="14.4" x14ac:dyDescent="0.3">
      <c r="A2" s="29" t="s">
        <v>374</v>
      </c>
    </row>
    <row r="3" spans="1:1" ht="14.4" x14ac:dyDescent="0.3">
      <c r="A3" s="29" t="s">
        <v>375</v>
      </c>
    </row>
    <row r="4" spans="1:1" ht="14.4" x14ac:dyDescent="0.3">
      <c r="A4" s="29" t="s">
        <v>376</v>
      </c>
    </row>
    <row r="5" spans="1:1" ht="14.4" x14ac:dyDescent="0.3">
      <c r="A5" s="29" t="s">
        <v>377</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sheetPr>
  <dimension ref="A1:C1000"/>
  <sheetViews>
    <sheetView workbookViewId="0"/>
  </sheetViews>
  <sheetFormatPr baseColWidth="10" defaultColWidth="14.44140625" defaultRowHeight="15" customHeight="1" x14ac:dyDescent="0.3"/>
  <cols>
    <col min="1" max="1" width="37.5546875" customWidth="1"/>
    <col min="2" max="2" width="72.33203125" customWidth="1"/>
    <col min="3" max="3" width="59.88671875" customWidth="1"/>
    <col min="4" max="6" width="11.44140625" customWidth="1"/>
  </cols>
  <sheetData>
    <row r="1" spans="1:3" ht="14.4" x14ac:dyDescent="0.3">
      <c r="A1" s="182" t="s">
        <v>379</v>
      </c>
      <c r="C1" s="183"/>
    </row>
    <row r="2" spans="1:3" ht="14.4" x14ac:dyDescent="0.3">
      <c r="A2" s="65"/>
      <c r="C2" s="183"/>
    </row>
    <row r="3" spans="1:3" ht="14.4" x14ac:dyDescent="0.3">
      <c r="A3" s="65" t="s">
        <v>340</v>
      </c>
      <c r="C3" s="183"/>
    </row>
    <row r="4" spans="1:3" ht="14.4" x14ac:dyDescent="0.3">
      <c r="A4" s="65" t="s">
        <v>380</v>
      </c>
      <c r="C4" s="183"/>
    </row>
    <row r="5" spans="1:3" ht="14.4" x14ac:dyDescent="0.3">
      <c r="C5" s="183"/>
    </row>
    <row r="6" spans="1:3" ht="14.4" x14ac:dyDescent="0.3">
      <c r="A6" s="182" t="s">
        <v>381</v>
      </c>
      <c r="C6" s="183"/>
    </row>
    <row r="7" spans="1:3" ht="14.4" x14ac:dyDescent="0.3">
      <c r="A7" s="29" t="s">
        <v>382</v>
      </c>
      <c r="C7" s="183"/>
    </row>
    <row r="8" spans="1:3" ht="14.4" x14ac:dyDescent="0.3">
      <c r="A8" s="29" t="s">
        <v>383</v>
      </c>
      <c r="C8" s="183"/>
    </row>
    <row r="9" spans="1:3" ht="14.4" x14ac:dyDescent="0.3">
      <c r="A9" s="29" t="s">
        <v>384</v>
      </c>
      <c r="C9" s="183"/>
    </row>
    <row r="10" spans="1:3" ht="14.4" x14ac:dyDescent="0.3">
      <c r="A10" s="29" t="s">
        <v>385</v>
      </c>
      <c r="C10" s="183"/>
    </row>
    <row r="11" spans="1:3" ht="14.4" x14ac:dyDescent="0.3">
      <c r="A11" s="29" t="s">
        <v>386</v>
      </c>
      <c r="C11" s="183"/>
    </row>
    <row r="12" spans="1:3" ht="14.4" x14ac:dyDescent="0.3">
      <c r="A12" s="29" t="s">
        <v>387</v>
      </c>
      <c r="C12" s="183"/>
    </row>
    <row r="13" spans="1:3" ht="14.4" x14ac:dyDescent="0.3">
      <c r="A13" s="29" t="s">
        <v>388</v>
      </c>
      <c r="C13" s="183"/>
    </row>
    <row r="14" spans="1:3" ht="14.4" x14ac:dyDescent="0.3">
      <c r="A14" s="29" t="s">
        <v>389</v>
      </c>
      <c r="C14" s="183"/>
    </row>
    <row r="15" spans="1:3" ht="14.4" x14ac:dyDescent="0.3">
      <c r="A15" s="29" t="s">
        <v>390</v>
      </c>
      <c r="C15" s="183"/>
    </row>
    <row r="16" spans="1:3" ht="14.4" x14ac:dyDescent="0.3">
      <c r="A16" s="29" t="s">
        <v>391</v>
      </c>
      <c r="C16" s="183"/>
    </row>
    <row r="17" spans="1:3" ht="14.4" x14ac:dyDescent="0.3">
      <c r="C17" s="183"/>
    </row>
    <row r="18" spans="1:3" ht="14.4" x14ac:dyDescent="0.3">
      <c r="C18" s="183"/>
    </row>
    <row r="19" spans="1:3" ht="14.4" x14ac:dyDescent="0.3">
      <c r="A19" s="182" t="s">
        <v>378</v>
      </c>
      <c r="C19" s="183"/>
    </row>
    <row r="20" spans="1:3" ht="14.4" x14ac:dyDescent="0.3">
      <c r="A20" s="29" t="s">
        <v>392</v>
      </c>
      <c r="C20" s="183"/>
    </row>
    <row r="21" spans="1:3" ht="15.75" customHeight="1" x14ac:dyDescent="0.3">
      <c r="A21" s="29" t="s">
        <v>393</v>
      </c>
      <c r="C21" s="183"/>
    </row>
    <row r="22" spans="1:3" ht="15.75" customHeight="1" x14ac:dyDescent="0.3">
      <c r="A22" s="29" t="s">
        <v>394</v>
      </c>
      <c r="C22" s="183"/>
    </row>
    <row r="23" spans="1:3" ht="15.75" customHeight="1" x14ac:dyDescent="0.3">
      <c r="A23" s="29" t="s">
        <v>395</v>
      </c>
      <c r="C23" s="183"/>
    </row>
    <row r="24" spans="1:3" ht="15.75" customHeight="1" x14ac:dyDescent="0.3">
      <c r="A24" s="29" t="s">
        <v>396</v>
      </c>
      <c r="C24" s="183"/>
    </row>
    <row r="25" spans="1:3" ht="15.75" customHeight="1" x14ac:dyDescent="0.3">
      <c r="A25" s="29" t="s">
        <v>397</v>
      </c>
      <c r="C25" s="183"/>
    </row>
    <row r="26" spans="1:3" ht="15.75" customHeight="1" x14ac:dyDescent="0.3">
      <c r="C26" s="183"/>
    </row>
    <row r="27" spans="1:3" ht="15.75" customHeight="1" x14ac:dyDescent="0.3">
      <c r="C27" s="183"/>
    </row>
    <row r="28" spans="1:3" ht="141" customHeight="1" x14ac:dyDescent="0.3">
      <c r="A28" s="184" t="s">
        <v>398</v>
      </c>
      <c r="B28" s="185" t="s">
        <v>399</v>
      </c>
      <c r="C28" s="185" t="s">
        <v>400</v>
      </c>
    </row>
    <row r="29" spans="1:3" ht="144" customHeight="1" x14ac:dyDescent="0.3">
      <c r="A29" s="29" t="s">
        <v>401</v>
      </c>
      <c r="B29" s="186" t="s">
        <v>402</v>
      </c>
      <c r="C29" s="187" t="s">
        <v>403</v>
      </c>
    </row>
    <row r="30" spans="1:3" ht="15.75" customHeight="1" x14ac:dyDescent="0.3">
      <c r="A30" s="188" t="s">
        <v>404</v>
      </c>
      <c r="B30" s="189" t="s">
        <v>405</v>
      </c>
      <c r="C30" s="187" t="s">
        <v>406</v>
      </c>
    </row>
    <row r="31" spans="1:3" ht="15.75" customHeight="1" x14ac:dyDescent="0.3">
      <c r="A31" s="29" t="s">
        <v>407</v>
      </c>
      <c r="B31" s="189" t="s">
        <v>408</v>
      </c>
      <c r="C31" s="187" t="s">
        <v>409</v>
      </c>
    </row>
    <row r="32" spans="1:3" ht="15.75" customHeight="1" x14ac:dyDescent="0.3">
      <c r="A32" s="29" t="s">
        <v>410</v>
      </c>
      <c r="B32" s="189" t="s">
        <v>411</v>
      </c>
      <c r="C32" s="187" t="s">
        <v>412</v>
      </c>
    </row>
    <row r="33" spans="1:3" ht="15.75" customHeight="1" x14ac:dyDescent="0.3">
      <c r="C33" s="183"/>
    </row>
    <row r="34" spans="1:3" ht="15.75" customHeight="1" x14ac:dyDescent="0.3">
      <c r="A34" s="29" t="s">
        <v>413</v>
      </c>
      <c r="C34" s="190" t="s">
        <v>414</v>
      </c>
    </row>
    <row r="35" spans="1:3" ht="15.75" customHeight="1" x14ac:dyDescent="0.3">
      <c r="A35" s="29">
        <v>1</v>
      </c>
      <c r="B35" s="29">
        <f>IF(' IMPACTO RIESGOS CORRUPCION'!D13="X",1,0)</f>
        <v>0</v>
      </c>
      <c r="C35" s="183"/>
    </row>
    <row r="36" spans="1:3" ht="15.75" customHeight="1" x14ac:dyDescent="0.3">
      <c r="A36" s="29">
        <v>2</v>
      </c>
      <c r="B36" s="29">
        <f>IF(' IMPACTO RIESGOS CORRUPCION'!D14="X",1,0)</f>
        <v>0</v>
      </c>
      <c r="C36" s="183" t="s">
        <v>340</v>
      </c>
    </row>
    <row r="37" spans="1:3" ht="15.75" customHeight="1" x14ac:dyDescent="0.3">
      <c r="A37" s="29">
        <v>3</v>
      </c>
      <c r="B37" s="29">
        <f>IF(' IMPACTO RIESGOS CORRUPCION'!D15="X",1,0)</f>
        <v>1</v>
      </c>
      <c r="C37" s="183"/>
    </row>
    <row r="38" spans="1:3" ht="15.75" customHeight="1" x14ac:dyDescent="0.3">
      <c r="A38" s="29">
        <v>4</v>
      </c>
      <c r="B38" s="29">
        <f>IF(' IMPACTO RIESGOS CORRUPCION'!D16="X",1,0)</f>
        <v>1</v>
      </c>
      <c r="C38" s="183"/>
    </row>
    <row r="39" spans="1:3" ht="15.75" customHeight="1" x14ac:dyDescent="0.3">
      <c r="A39" s="29">
        <v>5</v>
      </c>
      <c r="B39" s="29">
        <f>IF(' IMPACTO RIESGOS CORRUPCION'!D17="X",1,0)</f>
        <v>1</v>
      </c>
      <c r="C39" s="183"/>
    </row>
    <row r="40" spans="1:3" ht="15.75" customHeight="1" x14ac:dyDescent="0.3">
      <c r="A40" s="29">
        <v>6</v>
      </c>
      <c r="B40" s="29">
        <f>IF(' IMPACTO RIESGOS CORRUPCION'!D18="X",1,0)</f>
        <v>0</v>
      </c>
      <c r="C40" s="183"/>
    </row>
    <row r="41" spans="1:3" ht="15.75" customHeight="1" x14ac:dyDescent="0.3">
      <c r="A41" s="29">
        <v>7</v>
      </c>
      <c r="B41" s="29">
        <f>IF(' IMPACTO RIESGOS CORRUPCION'!D19="X",1,0)</f>
        <v>0</v>
      </c>
      <c r="C41" s="183"/>
    </row>
    <row r="42" spans="1:3" ht="15.75" customHeight="1" x14ac:dyDescent="0.3">
      <c r="A42" s="29">
        <v>8</v>
      </c>
      <c r="B42" s="29">
        <f>IF(' IMPACTO RIESGOS CORRUPCION'!D20="X",1,0)</f>
        <v>0</v>
      </c>
      <c r="C42" s="183"/>
    </row>
    <row r="43" spans="1:3" ht="15.75" customHeight="1" x14ac:dyDescent="0.3">
      <c r="A43" s="29">
        <v>9</v>
      </c>
      <c r="B43" s="29">
        <f>IF(' IMPACTO RIESGOS CORRUPCION'!D21="X",1,0)</f>
        <v>0</v>
      </c>
      <c r="C43" s="183"/>
    </row>
    <row r="44" spans="1:3" ht="15.75" customHeight="1" x14ac:dyDescent="0.3">
      <c r="A44" s="29">
        <v>10</v>
      </c>
      <c r="B44" s="29">
        <f>IF(' IMPACTO RIESGOS CORRUPCION'!D22="X",1,0)</f>
        <v>1</v>
      </c>
      <c r="C44" s="183"/>
    </row>
    <row r="45" spans="1:3" ht="15.75" customHeight="1" x14ac:dyDescent="0.3">
      <c r="A45" s="29">
        <v>11</v>
      </c>
      <c r="B45" s="29">
        <f>IF(' IMPACTO RIESGOS CORRUPCION'!D23="X",1,0)</f>
        <v>1</v>
      </c>
      <c r="C45" s="183"/>
    </row>
    <row r="46" spans="1:3" ht="15.75" customHeight="1" x14ac:dyDescent="0.3">
      <c r="A46" s="29">
        <v>12</v>
      </c>
      <c r="B46" s="29">
        <f>IF(' IMPACTO RIESGOS CORRUPCION'!D24="X",1,0)</f>
        <v>1</v>
      </c>
      <c r="C46" s="183"/>
    </row>
    <row r="47" spans="1:3" ht="15.75" customHeight="1" x14ac:dyDescent="0.3">
      <c r="A47" s="29">
        <v>13</v>
      </c>
      <c r="B47" s="29">
        <f>IF(' IMPACTO RIESGOS CORRUPCION'!D25="X",1,0)</f>
        <v>0</v>
      </c>
      <c r="C47" s="183"/>
    </row>
    <row r="48" spans="1:3" ht="15.75" customHeight="1" x14ac:dyDescent="0.3">
      <c r="A48" s="29">
        <v>14</v>
      </c>
      <c r="B48" s="29">
        <f>IF(' IMPACTO RIESGOS CORRUPCION'!D26="X",1,0)</f>
        <v>0</v>
      </c>
      <c r="C48" s="183"/>
    </row>
    <row r="49" spans="1:3" ht="15.75" customHeight="1" x14ac:dyDescent="0.3">
      <c r="A49" s="29">
        <v>15</v>
      </c>
      <c r="B49" s="29">
        <f>IF(' IMPACTO RIESGOS CORRUPCION'!D27="X",1,0)</f>
        <v>1</v>
      </c>
      <c r="C49" s="183"/>
    </row>
    <row r="50" spans="1:3" ht="15.75" customHeight="1" x14ac:dyDescent="0.3">
      <c r="A50" s="29">
        <v>16</v>
      </c>
      <c r="B50" s="29">
        <f>IF(' IMPACTO RIESGOS CORRUPCION'!D28="X",1,0)</f>
        <v>0</v>
      </c>
      <c r="C50" s="183"/>
    </row>
    <row r="51" spans="1:3" ht="15.75" customHeight="1" x14ac:dyDescent="0.3">
      <c r="A51" s="29">
        <v>17</v>
      </c>
      <c r="B51" s="29">
        <f>IF(' IMPACTO RIESGOS CORRUPCION'!D29="X",1,0)</f>
        <v>0</v>
      </c>
      <c r="C51" s="183"/>
    </row>
    <row r="52" spans="1:3" ht="15.75" customHeight="1" x14ac:dyDescent="0.3">
      <c r="A52" s="29">
        <v>18</v>
      </c>
      <c r="B52" s="29">
        <f>IF(' IMPACTO RIESGOS CORRUPCION'!D30="X",1,0)</f>
        <v>0</v>
      </c>
      <c r="C52" s="183"/>
    </row>
    <row r="53" spans="1:3" ht="15.75" customHeight="1" x14ac:dyDescent="0.3">
      <c r="A53" s="29">
        <v>19</v>
      </c>
      <c r="B53" s="29">
        <f>IF(' IMPACTO RIESGOS CORRUPCION'!D31="X",1,0)</f>
        <v>0</v>
      </c>
      <c r="C53" s="183"/>
    </row>
    <row r="54" spans="1:3" ht="15.75" customHeight="1" x14ac:dyDescent="0.3">
      <c r="A54" s="29" t="s">
        <v>415</v>
      </c>
      <c r="B54" s="29">
        <f>SUM(B35:B53)</f>
        <v>7</v>
      </c>
      <c r="C54" s="183"/>
    </row>
    <row r="55" spans="1:3" ht="15.75" customHeight="1" x14ac:dyDescent="0.3">
      <c r="C55" s="183"/>
    </row>
    <row r="56" spans="1:3" ht="15.75" customHeight="1" x14ac:dyDescent="0.3">
      <c r="C56" s="183"/>
    </row>
    <row r="57" spans="1:3" ht="15.75" customHeight="1" x14ac:dyDescent="0.3">
      <c r="A57" s="29" t="s">
        <v>416</v>
      </c>
      <c r="C57" s="183"/>
    </row>
    <row r="58" spans="1:3" ht="15.75" customHeight="1" x14ac:dyDescent="0.3">
      <c r="A58" s="29">
        <v>1</v>
      </c>
      <c r="B58" s="29">
        <f>IF(' IMPACTO RIESGOS CORRUPCION'!D36="X",1,0)</f>
        <v>1</v>
      </c>
      <c r="C58" s="183"/>
    </row>
    <row r="59" spans="1:3" ht="15.75" customHeight="1" x14ac:dyDescent="0.3">
      <c r="A59" s="29">
        <v>2</v>
      </c>
      <c r="B59" s="29">
        <f>IF(' IMPACTO RIESGOS CORRUPCION'!D37="X",1,0)</f>
        <v>0</v>
      </c>
      <c r="C59" s="183"/>
    </row>
    <row r="60" spans="1:3" ht="15.75" customHeight="1" x14ac:dyDescent="0.3">
      <c r="A60" s="29">
        <v>3</v>
      </c>
      <c r="B60" s="29">
        <f>IF(' IMPACTO RIESGOS CORRUPCION'!D38="X",1,0)</f>
        <v>1</v>
      </c>
      <c r="C60" s="183"/>
    </row>
    <row r="61" spans="1:3" ht="15.75" customHeight="1" x14ac:dyDescent="0.3">
      <c r="A61" s="29">
        <v>4</v>
      </c>
      <c r="B61" s="29">
        <f>IF(' IMPACTO RIESGOS CORRUPCION'!D39="X",1,0)</f>
        <v>0</v>
      </c>
      <c r="C61" s="183"/>
    </row>
    <row r="62" spans="1:3" ht="15.75" customHeight="1" x14ac:dyDescent="0.3">
      <c r="A62" s="29">
        <v>5</v>
      </c>
      <c r="B62" s="29">
        <f>IF(' IMPACTO RIESGOS CORRUPCION'!D40="X",1,0)</f>
        <v>1</v>
      </c>
      <c r="C62" s="183"/>
    </row>
    <row r="63" spans="1:3" ht="15.75" customHeight="1" x14ac:dyDescent="0.3">
      <c r="A63" s="29">
        <v>6</v>
      </c>
      <c r="B63" s="29">
        <f>IF(' IMPACTO RIESGOS CORRUPCION'!D41="X",1,0)</f>
        <v>0</v>
      </c>
      <c r="C63" s="183"/>
    </row>
    <row r="64" spans="1:3" ht="15.75" customHeight="1" x14ac:dyDescent="0.3">
      <c r="A64" s="29">
        <v>7</v>
      </c>
      <c r="B64" s="29">
        <f>IF(' IMPACTO RIESGOS CORRUPCION'!D42="X",1,0)</f>
        <v>0</v>
      </c>
      <c r="C64" s="183"/>
    </row>
    <row r="65" spans="1:3" ht="15.75" customHeight="1" x14ac:dyDescent="0.3">
      <c r="A65" s="29">
        <v>8</v>
      </c>
      <c r="B65" s="29">
        <f>IF(' IMPACTO RIESGOS CORRUPCION'!D43="X",1,0)</f>
        <v>0</v>
      </c>
      <c r="C65" s="183"/>
    </row>
    <row r="66" spans="1:3" ht="15.75" customHeight="1" x14ac:dyDescent="0.3">
      <c r="A66" s="29">
        <v>9</v>
      </c>
      <c r="B66" s="29">
        <f>IF(' IMPACTO RIESGOS CORRUPCION'!D44="X",1,0)</f>
        <v>0</v>
      </c>
      <c r="C66" s="183"/>
    </row>
    <row r="67" spans="1:3" ht="15.75" customHeight="1" x14ac:dyDescent="0.3">
      <c r="A67" s="29">
        <v>10</v>
      </c>
      <c r="B67" s="29">
        <f>IF(' IMPACTO RIESGOS CORRUPCION'!D45="X",1,0)</f>
        <v>1</v>
      </c>
      <c r="C67" s="183"/>
    </row>
    <row r="68" spans="1:3" ht="15.75" customHeight="1" x14ac:dyDescent="0.3">
      <c r="A68" s="29">
        <v>11</v>
      </c>
      <c r="B68" s="29">
        <f>IF(' IMPACTO RIESGOS CORRUPCION'!D46="X",1,0)</f>
        <v>1</v>
      </c>
      <c r="C68" s="183"/>
    </row>
    <row r="69" spans="1:3" ht="15.75" customHeight="1" x14ac:dyDescent="0.3">
      <c r="A69" s="29">
        <v>12</v>
      </c>
      <c r="B69" s="29">
        <f>IF(' IMPACTO RIESGOS CORRUPCION'!D47="X",1,0)</f>
        <v>1</v>
      </c>
      <c r="C69" s="183"/>
    </row>
    <row r="70" spans="1:3" ht="15.75" customHeight="1" x14ac:dyDescent="0.3">
      <c r="A70" s="29">
        <v>13</v>
      </c>
      <c r="B70" s="29">
        <f>IF(' IMPACTO RIESGOS CORRUPCION'!D48="X",1,0)</f>
        <v>1</v>
      </c>
      <c r="C70" s="183"/>
    </row>
    <row r="71" spans="1:3" ht="15.75" customHeight="1" x14ac:dyDescent="0.3">
      <c r="A71" s="29">
        <v>14</v>
      </c>
      <c r="B71" s="29">
        <f>IF(' IMPACTO RIESGOS CORRUPCION'!D49="X",1,0)</f>
        <v>1</v>
      </c>
      <c r="C71" s="183"/>
    </row>
    <row r="72" spans="1:3" ht="15.75" customHeight="1" x14ac:dyDescent="0.3">
      <c r="A72" s="29">
        <v>15</v>
      </c>
      <c r="B72" s="29">
        <f>IF(' IMPACTO RIESGOS CORRUPCION'!D50="X",1,0)</f>
        <v>1</v>
      </c>
      <c r="C72" s="183"/>
    </row>
    <row r="73" spans="1:3" ht="15.75" customHeight="1" x14ac:dyDescent="0.3">
      <c r="A73" s="29">
        <v>16</v>
      </c>
      <c r="B73" s="29">
        <f>IF(' IMPACTO RIESGOS CORRUPCION'!D51="X",1,0)</f>
        <v>0</v>
      </c>
      <c r="C73" s="183"/>
    </row>
    <row r="74" spans="1:3" ht="15.75" customHeight="1" x14ac:dyDescent="0.3">
      <c r="A74" s="29">
        <v>17</v>
      </c>
      <c r="B74" s="29">
        <f>IF(' IMPACTO RIESGOS CORRUPCION'!D52="X",1,0)</f>
        <v>1</v>
      </c>
      <c r="C74" s="183"/>
    </row>
    <row r="75" spans="1:3" ht="15.75" customHeight="1" x14ac:dyDescent="0.3">
      <c r="A75" s="29">
        <v>18</v>
      </c>
      <c r="B75" s="29">
        <f>IF(' IMPACTO RIESGOS CORRUPCION'!D53="X",1,0)</f>
        <v>1</v>
      </c>
      <c r="C75" s="183"/>
    </row>
    <row r="76" spans="1:3" ht="15.75" customHeight="1" x14ac:dyDescent="0.3">
      <c r="A76" s="29">
        <v>19</v>
      </c>
      <c r="B76" s="29">
        <f>IF(' IMPACTO RIESGOS CORRUPCION'!D54="X",1,0)</f>
        <v>0</v>
      </c>
      <c r="C76" s="183"/>
    </row>
    <row r="77" spans="1:3" ht="15.75" customHeight="1" x14ac:dyDescent="0.3">
      <c r="A77" s="29" t="s">
        <v>415</v>
      </c>
      <c r="B77" s="29">
        <f>SUM(B58:B76)</f>
        <v>11</v>
      </c>
      <c r="C77" s="183"/>
    </row>
    <row r="78" spans="1:3" ht="15.75" customHeight="1" x14ac:dyDescent="0.3">
      <c r="C78" s="183"/>
    </row>
    <row r="79" spans="1:3" ht="15.75" customHeight="1" x14ac:dyDescent="0.3">
      <c r="C79" s="183"/>
    </row>
    <row r="80" spans="1:3" ht="15.75" customHeight="1" x14ac:dyDescent="0.3">
      <c r="A80" s="29" t="s">
        <v>417</v>
      </c>
      <c r="C80" s="183"/>
    </row>
    <row r="81" spans="1:3" ht="15.75" customHeight="1" x14ac:dyDescent="0.3">
      <c r="A81" s="29">
        <v>1</v>
      </c>
      <c r="B81" s="29">
        <f>IF(' IMPACTO RIESGOS CORRUPCION'!D59="X",1,0)</f>
        <v>1</v>
      </c>
      <c r="C81" s="183"/>
    </row>
    <row r="82" spans="1:3" ht="15.75" customHeight="1" x14ac:dyDescent="0.3">
      <c r="A82" s="29">
        <v>2</v>
      </c>
      <c r="B82" s="29">
        <f>IF(' IMPACTO RIESGOS CORRUPCION'!D60="X",1,0)</f>
        <v>0</v>
      </c>
      <c r="C82" s="183"/>
    </row>
    <row r="83" spans="1:3" ht="15.75" customHeight="1" x14ac:dyDescent="0.3">
      <c r="A83" s="29">
        <v>3</v>
      </c>
      <c r="B83" s="29">
        <f>IF(' IMPACTO RIESGOS CORRUPCION'!D61="X",1,0)</f>
        <v>1</v>
      </c>
      <c r="C83" s="183"/>
    </row>
    <row r="84" spans="1:3" ht="15.75" customHeight="1" x14ac:dyDescent="0.3">
      <c r="A84" s="29">
        <v>4</v>
      </c>
      <c r="B84" s="29">
        <f>IF(' IMPACTO RIESGOS CORRUPCION'!D62="X",1,0)</f>
        <v>0</v>
      </c>
      <c r="C84" s="183"/>
    </row>
    <row r="85" spans="1:3" ht="15.75" customHeight="1" x14ac:dyDescent="0.3">
      <c r="A85" s="29">
        <v>5</v>
      </c>
      <c r="B85" s="29">
        <f>IF(' IMPACTO RIESGOS CORRUPCION'!D63="X",1,0)</f>
        <v>1</v>
      </c>
      <c r="C85" s="183"/>
    </row>
    <row r="86" spans="1:3" ht="15.75" customHeight="1" x14ac:dyDescent="0.3">
      <c r="A86" s="29">
        <v>6</v>
      </c>
      <c r="B86" s="29">
        <f>IF(' IMPACTO RIESGOS CORRUPCION'!D64="X",1,0)</f>
        <v>0</v>
      </c>
      <c r="C86" s="183"/>
    </row>
    <row r="87" spans="1:3" ht="15.75" customHeight="1" x14ac:dyDescent="0.3">
      <c r="A87" s="29">
        <v>7</v>
      </c>
      <c r="B87" s="29">
        <f>IF(' IMPACTO RIESGOS CORRUPCION'!D65="X",1,0)</f>
        <v>0</v>
      </c>
      <c r="C87" s="183"/>
    </row>
    <row r="88" spans="1:3" ht="15.75" customHeight="1" x14ac:dyDescent="0.3">
      <c r="A88" s="29">
        <v>8</v>
      </c>
      <c r="B88" s="29">
        <f>IF(' IMPACTO RIESGOS CORRUPCION'!D66="X",1,0)</f>
        <v>0</v>
      </c>
      <c r="C88" s="183"/>
    </row>
    <row r="89" spans="1:3" ht="15.75" customHeight="1" x14ac:dyDescent="0.3">
      <c r="A89" s="29">
        <v>9</v>
      </c>
      <c r="B89" s="29">
        <f>IF(' IMPACTO RIESGOS CORRUPCION'!D67="X",1,0)</f>
        <v>0</v>
      </c>
      <c r="C89" s="183"/>
    </row>
    <row r="90" spans="1:3" ht="15.75" customHeight="1" x14ac:dyDescent="0.3">
      <c r="A90" s="29">
        <v>10</v>
      </c>
      <c r="B90" s="29">
        <f>IF(' IMPACTO RIESGOS CORRUPCION'!D68="X",1,0)</f>
        <v>1</v>
      </c>
      <c r="C90" s="183"/>
    </row>
    <row r="91" spans="1:3" ht="15.75" customHeight="1" x14ac:dyDescent="0.3">
      <c r="A91" s="29">
        <v>11</v>
      </c>
      <c r="B91" s="29">
        <f>IF(' IMPACTO RIESGOS CORRUPCION'!D69="X",1,0)</f>
        <v>1</v>
      </c>
      <c r="C91" s="183"/>
    </row>
    <row r="92" spans="1:3" ht="15.75" customHeight="1" x14ac:dyDescent="0.3">
      <c r="A92" s="29">
        <v>12</v>
      </c>
      <c r="B92" s="29">
        <f>IF(' IMPACTO RIESGOS CORRUPCION'!D70="X",1,0)</f>
        <v>1</v>
      </c>
      <c r="C92" s="183"/>
    </row>
    <row r="93" spans="1:3" ht="15.75" customHeight="1" x14ac:dyDescent="0.3">
      <c r="A93" s="29">
        <v>13</v>
      </c>
      <c r="B93" s="29">
        <f>IF(' IMPACTO RIESGOS CORRUPCION'!D71="X",1,0)</f>
        <v>1</v>
      </c>
      <c r="C93" s="183"/>
    </row>
    <row r="94" spans="1:3" ht="15.75" customHeight="1" x14ac:dyDescent="0.3">
      <c r="A94" s="29">
        <v>14</v>
      </c>
      <c r="B94" s="29">
        <f>IF(' IMPACTO RIESGOS CORRUPCION'!D72="X",1,0)</f>
        <v>1</v>
      </c>
      <c r="C94" s="183"/>
    </row>
    <row r="95" spans="1:3" ht="15.75" customHeight="1" x14ac:dyDescent="0.3">
      <c r="A95" s="29">
        <v>15</v>
      </c>
      <c r="B95" s="29">
        <f>IF(' IMPACTO RIESGOS CORRUPCION'!D73="X",1,0)</f>
        <v>1</v>
      </c>
      <c r="C95" s="183"/>
    </row>
    <row r="96" spans="1:3" ht="15.75" customHeight="1" x14ac:dyDescent="0.3">
      <c r="A96" s="29">
        <v>16</v>
      </c>
      <c r="B96" s="29">
        <f>IF(' IMPACTO RIESGOS CORRUPCION'!D74="X",1,0)</f>
        <v>0</v>
      </c>
      <c r="C96" s="183"/>
    </row>
    <row r="97" spans="1:3" ht="15.75" customHeight="1" x14ac:dyDescent="0.3">
      <c r="A97" s="29">
        <v>17</v>
      </c>
      <c r="B97" s="29">
        <f>IF(' IMPACTO RIESGOS CORRUPCION'!D75="X",1,0)</f>
        <v>1</v>
      </c>
      <c r="C97" s="183"/>
    </row>
    <row r="98" spans="1:3" ht="15.75" customHeight="1" x14ac:dyDescent="0.3">
      <c r="A98" s="29">
        <v>18</v>
      </c>
      <c r="B98" s="29">
        <f>IF(' IMPACTO RIESGOS CORRUPCION'!D76="X",1,0)</f>
        <v>1</v>
      </c>
      <c r="C98" s="183"/>
    </row>
    <row r="99" spans="1:3" ht="15.75" customHeight="1" x14ac:dyDescent="0.3">
      <c r="A99" s="29">
        <v>19</v>
      </c>
      <c r="B99" s="29">
        <f>IF(' IMPACTO RIESGOS CORRUPCION'!D77="X",1,0)</f>
        <v>0</v>
      </c>
      <c r="C99" s="183"/>
    </row>
    <row r="100" spans="1:3" ht="15.75" customHeight="1" x14ac:dyDescent="0.3">
      <c r="A100" s="29" t="s">
        <v>415</v>
      </c>
      <c r="B100" s="29">
        <f>SUM(B81:B99)</f>
        <v>11</v>
      </c>
      <c r="C100" s="183"/>
    </row>
    <row r="101" spans="1:3" ht="15.75" customHeight="1" x14ac:dyDescent="0.3">
      <c r="C101" s="183"/>
    </row>
    <row r="102" spans="1:3" ht="15.75" customHeight="1" x14ac:dyDescent="0.3">
      <c r="C102" s="183"/>
    </row>
    <row r="103" spans="1:3" ht="15.75" customHeight="1" x14ac:dyDescent="0.3">
      <c r="A103" s="29" t="s">
        <v>418</v>
      </c>
      <c r="C103" s="183"/>
    </row>
    <row r="104" spans="1:3" ht="15.75" customHeight="1" x14ac:dyDescent="0.3">
      <c r="A104" s="29">
        <v>1</v>
      </c>
      <c r="B104" s="29">
        <f>IF(' IMPACTO RIESGOS CORRUPCION'!D82="X",1,0)</f>
        <v>1</v>
      </c>
      <c r="C104" s="183"/>
    </row>
    <row r="105" spans="1:3" ht="15.75" customHeight="1" x14ac:dyDescent="0.3">
      <c r="A105" s="29">
        <v>2</v>
      </c>
      <c r="B105" s="29">
        <f>IF(' IMPACTO RIESGOS CORRUPCION'!D83="X",1,0)</f>
        <v>0</v>
      </c>
      <c r="C105" s="183"/>
    </row>
    <row r="106" spans="1:3" ht="15.75" customHeight="1" x14ac:dyDescent="0.3">
      <c r="A106" s="29">
        <v>3</v>
      </c>
      <c r="B106" s="29">
        <f>IF(' IMPACTO RIESGOS CORRUPCION'!D84="X",1,0)</f>
        <v>1</v>
      </c>
      <c r="C106" s="183"/>
    </row>
    <row r="107" spans="1:3" ht="15.75" customHeight="1" x14ac:dyDescent="0.3">
      <c r="A107" s="29">
        <v>4</v>
      </c>
      <c r="B107" s="29">
        <f>IF(' IMPACTO RIESGOS CORRUPCION'!D85="X",1,0)</f>
        <v>0</v>
      </c>
      <c r="C107" s="183"/>
    </row>
    <row r="108" spans="1:3" ht="15.75" customHeight="1" x14ac:dyDescent="0.3">
      <c r="A108" s="29">
        <v>5</v>
      </c>
      <c r="B108" s="29">
        <f>IF(' IMPACTO RIESGOS CORRUPCION'!D86="X",1,0)</f>
        <v>1</v>
      </c>
      <c r="C108" s="183"/>
    </row>
    <row r="109" spans="1:3" ht="15.75" customHeight="1" x14ac:dyDescent="0.3">
      <c r="A109" s="29">
        <v>6</v>
      </c>
      <c r="B109" s="29">
        <f>IF(' IMPACTO RIESGOS CORRUPCION'!D87="X",1,0)</f>
        <v>0</v>
      </c>
      <c r="C109" s="183"/>
    </row>
    <row r="110" spans="1:3" ht="15.75" customHeight="1" x14ac:dyDescent="0.3">
      <c r="A110" s="29">
        <v>7</v>
      </c>
      <c r="B110" s="29">
        <f>IF(' IMPACTO RIESGOS CORRUPCION'!D88="X",1,0)</f>
        <v>0</v>
      </c>
      <c r="C110" s="183"/>
    </row>
    <row r="111" spans="1:3" ht="15.75" customHeight="1" x14ac:dyDescent="0.3">
      <c r="A111" s="29">
        <v>8</v>
      </c>
      <c r="B111" s="29">
        <f>IF(' IMPACTO RIESGOS CORRUPCION'!D89="X",1,0)</f>
        <v>0</v>
      </c>
      <c r="C111" s="183"/>
    </row>
    <row r="112" spans="1:3" ht="15.75" customHeight="1" x14ac:dyDescent="0.3">
      <c r="A112" s="29">
        <v>9</v>
      </c>
      <c r="B112" s="29">
        <f>IF(' IMPACTO RIESGOS CORRUPCION'!D90="X",1,0)</f>
        <v>0</v>
      </c>
      <c r="C112" s="183"/>
    </row>
    <row r="113" spans="1:3" ht="15.75" customHeight="1" x14ac:dyDescent="0.3">
      <c r="A113" s="29">
        <v>10</v>
      </c>
      <c r="B113" s="29">
        <f>IF(' IMPACTO RIESGOS CORRUPCION'!D91="X",1,0)</f>
        <v>1</v>
      </c>
      <c r="C113" s="183"/>
    </row>
    <row r="114" spans="1:3" ht="15.75" customHeight="1" x14ac:dyDescent="0.3">
      <c r="A114" s="29">
        <v>11</v>
      </c>
      <c r="B114" s="29">
        <f>IF(' IMPACTO RIESGOS CORRUPCION'!D92="X",1,0)</f>
        <v>1</v>
      </c>
      <c r="C114" s="183"/>
    </row>
    <row r="115" spans="1:3" ht="15.75" customHeight="1" x14ac:dyDescent="0.3">
      <c r="A115" s="29">
        <v>12</v>
      </c>
      <c r="B115" s="29">
        <f>IF(' IMPACTO RIESGOS CORRUPCION'!D93="X",1,0)</f>
        <v>1</v>
      </c>
      <c r="C115" s="183"/>
    </row>
    <row r="116" spans="1:3" ht="15.75" customHeight="1" x14ac:dyDescent="0.3">
      <c r="A116" s="29">
        <v>13</v>
      </c>
      <c r="B116" s="29">
        <f>IF(' IMPACTO RIESGOS CORRUPCION'!D94="X",1,0)</f>
        <v>1</v>
      </c>
      <c r="C116" s="183"/>
    </row>
    <row r="117" spans="1:3" ht="15.75" customHeight="1" x14ac:dyDescent="0.3">
      <c r="A117" s="29">
        <v>14</v>
      </c>
      <c r="B117" s="29">
        <f>IF(' IMPACTO RIESGOS CORRUPCION'!D95="X",1,0)</f>
        <v>1</v>
      </c>
      <c r="C117" s="183"/>
    </row>
    <row r="118" spans="1:3" ht="15.75" customHeight="1" x14ac:dyDescent="0.3">
      <c r="A118" s="29">
        <v>15</v>
      </c>
      <c r="B118" s="29">
        <f>IF(' IMPACTO RIESGOS CORRUPCION'!D96="X",1,0)</f>
        <v>1</v>
      </c>
      <c r="C118" s="183"/>
    </row>
    <row r="119" spans="1:3" ht="15.75" customHeight="1" x14ac:dyDescent="0.3">
      <c r="A119" s="29">
        <v>16</v>
      </c>
      <c r="B119" s="29">
        <f>IF(' IMPACTO RIESGOS CORRUPCION'!D97="X",1,0)</f>
        <v>0</v>
      </c>
      <c r="C119" s="183"/>
    </row>
    <row r="120" spans="1:3" ht="15.75" customHeight="1" x14ac:dyDescent="0.3">
      <c r="A120" s="29">
        <v>17</v>
      </c>
      <c r="B120" s="29">
        <f>IF(' IMPACTO RIESGOS CORRUPCION'!D98="X",1,0)</f>
        <v>1</v>
      </c>
      <c r="C120" s="183"/>
    </row>
    <row r="121" spans="1:3" ht="15.75" customHeight="1" x14ac:dyDescent="0.3">
      <c r="A121" s="29">
        <v>18</v>
      </c>
      <c r="B121" s="29">
        <f>IF(' IMPACTO RIESGOS CORRUPCION'!D99="X",1,0)</f>
        <v>1</v>
      </c>
      <c r="C121" s="183"/>
    </row>
    <row r="122" spans="1:3" ht="15.75" customHeight="1" x14ac:dyDescent="0.3">
      <c r="A122" s="29">
        <v>19</v>
      </c>
      <c r="B122" s="29">
        <f>IF(' IMPACTO RIESGOS CORRUPCION'!D100="X",1,0)</f>
        <v>0</v>
      </c>
      <c r="C122" s="183"/>
    </row>
    <row r="123" spans="1:3" ht="15.75" customHeight="1" x14ac:dyDescent="0.3">
      <c r="A123" s="29" t="s">
        <v>415</v>
      </c>
      <c r="B123" s="29">
        <f>SUM(B104:B122)</f>
        <v>11</v>
      </c>
      <c r="C123" s="183"/>
    </row>
    <row r="124" spans="1:3" ht="15.75" customHeight="1" x14ac:dyDescent="0.3">
      <c r="C124" s="183"/>
    </row>
    <row r="125" spans="1:3" ht="15.75" customHeight="1" x14ac:dyDescent="0.3">
      <c r="C125" s="183"/>
    </row>
    <row r="126" spans="1:3" ht="15.75" customHeight="1" x14ac:dyDescent="0.3">
      <c r="A126" s="29" t="s">
        <v>418</v>
      </c>
      <c r="C126" s="183"/>
    </row>
    <row r="127" spans="1:3" ht="15.75" customHeight="1" x14ac:dyDescent="0.3">
      <c r="A127" s="29">
        <v>1</v>
      </c>
      <c r="B127" s="29">
        <f>IF(' IMPACTO RIESGOS CORRUPCION'!D105="X",1,0)</f>
        <v>1</v>
      </c>
      <c r="C127" s="183"/>
    </row>
    <row r="128" spans="1:3" ht="15.75" customHeight="1" x14ac:dyDescent="0.3">
      <c r="A128" s="29">
        <v>2</v>
      </c>
      <c r="B128" s="29">
        <f>IF(' IMPACTO RIESGOS CORRUPCION'!D106="X",1,0)</f>
        <v>0</v>
      </c>
      <c r="C128" s="183"/>
    </row>
    <row r="129" spans="1:3" ht="15.75" customHeight="1" x14ac:dyDescent="0.3">
      <c r="A129" s="29">
        <v>3</v>
      </c>
      <c r="B129" s="29">
        <f>IF(' IMPACTO RIESGOS CORRUPCION'!D107="X",1,0)</f>
        <v>1</v>
      </c>
      <c r="C129" s="183"/>
    </row>
    <row r="130" spans="1:3" ht="15.75" customHeight="1" x14ac:dyDescent="0.3">
      <c r="A130" s="29">
        <v>4</v>
      </c>
      <c r="B130" s="29">
        <f>IF(' IMPACTO RIESGOS CORRUPCION'!D108="X",1,0)</f>
        <v>0</v>
      </c>
      <c r="C130" s="183"/>
    </row>
    <row r="131" spans="1:3" ht="15.75" customHeight="1" x14ac:dyDescent="0.3">
      <c r="A131" s="29">
        <v>5</v>
      </c>
      <c r="B131" s="29">
        <f>IF(' IMPACTO RIESGOS CORRUPCION'!D109="X",1,0)</f>
        <v>1</v>
      </c>
      <c r="C131" s="183"/>
    </row>
    <row r="132" spans="1:3" ht="15.75" customHeight="1" x14ac:dyDescent="0.3">
      <c r="A132" s="29">
        <v>6</v>
      </c>
      <c r="B132" s="29">
        <f>IF(' IMPACTO RIESGOS CORRUPCION'!D110="X",1,0)</f>
        <v>0</v>
      </c>
      <c r="C132" s="183"/>
    </row>
    <row r="133" spans="1:3" ht="15.75" customHeight="1" x14ac:dyDescent="0.3">
      <c r="A133" s="29">
        <v>7</v>
      </c>
      <c r="B133" s="29">
        <f>IF(' IMPACTO RIESGOS CORRUPCION'!D111="X",1,0)</f>
        <v>0</v>
      </c>
      <c r="C133" s="183"/>
    </row>
    <row r="134" spans="1:3" ht="15.75" customHeight="1" x14ac:dyDescent="0.3">
      <c r="A134" s="29">
        <v>8</v>
      </c>
      <c r="B134" s="29">
        <f>IF(' IMPACTO RIESGOS CORRUPCION'!D112="X",1,0)</f>
        <v>0</v>
      </c>
      <c r="C134" s="183"/>
    </row>
    <row r="135" spans="1:3" ht="15.75" customHeight="1" x14ac:dyDescent="0.3">
      <c r="A135" s="29">
        <v>9</v>
      </c>
      <c r="B135" s="29">
        <f>IF(' IMPACTO RIESGOS CORRUPCION'!D113="X",1,0)</f>
        <v>0</v>
      </c>
      <c r="C135" s="183"/>
    </row>
    <row r="136" spans="1:3" ht="15.75" customHeight="1" x14ac:dyDescent="0.3">
      <c r="A136" s="29">
        <v>10</v>
      </c>
      <c r="B136" s="29">
        <f>IF(' IMPACTO RIESGOS CORRUPCION'!D114="X",1,0)</f>
        <v>1</v>
      </c>
      <c r="C136" s="183"/>
    </row>
    <row r="137" spans="1:3" ht="15.75" customHeight="1" x14ac:dyDescent="0.3">
      <c r="A137" s="29">
        <v>11</v>
      </c>
      <c r="B137" s="29">
        <f>IF(' IMPACTO RIESGOS CORRUPCION'!D115="X",1,0)</f>
        <v>1</v>
      </c>
      <c r="C137" s="183"/>
    </row>
    <row r="138" spans="1:3" ht="15.75" customHeight="1" x14ac:dyDescent="0.3">
      <c r="A138" s="29">
        <v>12</v>
      </c>
      <c r="B138" s="29">
        <f>IF(' IMPACTO RIESGOS CORRUPCION'!D116="X",1,0)</f>
        <v>1</v>
      </c>
      <c r="C138" s="183"/>
    </row>
    <row r="139" spans="1:3" ht="15.75" customHeight="1" x14ac:dyDescent="0.3">
      <c r="A139" s="29">
        <v>13</v>
      </c>
      <c r="B139" s="29">
        <f>IF(' IMPACTO RIESGOS CORRUPCION'!D117="X",1,0)</f>
        <v>1</v>
      </c>
      <c r="C139" s="183"/>
    </row>
    <row r="140" spans="1:3" ht="15.75" customHeight="1" x14ac:dyDescent="0.3">
      <c r="A140" s="29">
        <v>14</v>
      </c>
      <c r="B140" s="29">
        <f>IF(' IMPACTO RIESGOS CORRUPCION'!D118="X",1,0)</f>
        <v>1</v>
      </c>
      <c r="C140" s="183"/>
    </row>
    <row r="141" spans="1:3" ht="15.75" customHeight="1" x14ac:dyDescent="0.3">
      <c r="A141" s="29">
        <v>15</v>
      </c>
      <c r="B141" s="29">
        <f>IF(' IMPACTO RIESGOS CORRUPCION'!D119="X",1,0)</f>
        <v>1</v>
      </c>
      <c r="C141" s="183"/>
    </row>
    <row r="142" spans="1:3" ht="15.75" customHeight="1" x14ac:dyDescent="0.3">
      <c r="A142" s="29">
        <v>16</v>
      </c>
      <c r="B142" s="29">
        <f>IF(' IMPACTO RIESGOS CORRUPCION'!D120="X",1,0)</f>
        <v>0</v>
      </c>
      <c r="C142" s="183"/>
    </row>
    <row r="143" spans="1:3" ht="15.75" customHeight="1" x14ac:dyDescent="0.3">
      <c r="A143" s="29">
        <v>17</v>
      </c>
      <c r="B143" s="29">
        <f>IF(' IMPACTO RIESGOS CORRUPCION'!D121="X",1,0)</f>
        <v>1</v>
      </c>
      <c r="C143" s="183"/>
    </row>
    <row r="144" spans="1:3" ht="15.75" customHeight="1" x14ac:dyDescent="0.3">
      <c r="A144" s="29">
        <v>18</v>
      </c>
      <c r="B144" s="29">
        <f>IF(' IMPACTO RIESGOS CORRUPCION'!D122="X",1,0)</f>
        <v>1</v>
      </c>
      <c r="C144" s="183"/>
    </row>
    <row r="145" spans="1:3" ht="15.75" customHeight="1" x14ac:dyDescent="0.3">
      <c r="A145" s="29">
        <v>19</v>
      </c>
      <c r="B145" s="29">
        <f>IF(' IMPACTO RIESGOS CORRUPCION'!D123="X",1,0)</f>
        <v>0</v>
      </c>
      <c r="C145" s="183"/>
    </row>
    <row r="146" spans="1:3" ht="15.75" customHeight="1" x14ac:dyDescent="0.3">
      <c r="A146" s="29" t="s">
        <v>415</v>
      </c>
      <c r="B146" s="29">
        <f>SUM(B127:B145)</f>
        <v>11</v>
      </c>
      <c r="C146" s="183"/>
    </row>
    <row r="147" spans="1:3" ht="15.75" customHeight="1" x14ac:dyDescent="0.3">
      <c r="C147" s="183"/>
    </row>
    <row r="148" spans="1:3" ht="15.75" customHeight="1" x14ac:dyDescent="0.3">
      <c r="C148" s="183"/>
    </row>
    <row r="149" spans="1:3" ht="15.75" customHeight="1" x14ac:dyDescent="0.3">
      <c r="C149" s="183"/>
    </row>
    <row r="150" spans="1:3" ht="15.75" customHeight="1" x14ac:dyDescent="0.3">
      <c r="A150" s="29" t="s">
        <v>419</v>
      </c>
      <c r="C150" s="183"/>
    </row>
    <row r="151" spans="1:3" ht="15.75" customHeight="1" x14ac:dyDescent="0.3">
      <c r="A151" s="191" t="s">
        <v>420</v>
      </c>
      <c r="C151" s="183"/>
    </row>
    <row r="152" spans="1:3" ht="15.75" customHeight="1" x14ac:dyDescent="0.3">
      <c r="A152" s="29" t="s">
        <v>421</v>
      </c>
      <c r="C152" s="183"/>
    </row>
    <row r="153" spans="1:3" ht="15.75" customHeight="1" x14ac:dyDescent="0.3">
      <c r="A153" s="29" t="s">
        <v>422</v>
      </c>
      <c r="C153" s="183"/>
    </row>
    <row r="154" spans="1:3" ht="15.75" customHeight="1" x14ac:dyDescent="0.3">
      <c r="A154" s="29" t="s">
        <v>423</v>
      </c>
      <c r="C154" s="183"/>
    </row>
    <row r="155" spans="1:3" ht="15.75" customHeight="1" x14ac:dyDescent="0.3">
      <c r="A155" s="29" t="s">
        <v>421</v>
      </c>
      <c r="C155" s="183"/>
    </row>
    <row r="156" spans="1:3" ht="15.75" customHeight="1" x14ac:dyDescent="0.3">
      <c r="A156" s="29" t="s">
        <v>424</v>
      </c>
      <c r="C156" s="183"/>
    </row>
    <row r="157" spans="1:3" ht="15.75" customHeight="1" x14ac:dyDescent="0.3">
      <c r="A157" s="29" t="s">
        <v>425</v>
      </c>
      <c r="C157" s="183"/>
    </row>
    <row r="158" spans="1:3" ht="15.75" customHeight="1" x14ac:dyDescent="0.3">
      <c r="C158" s="183"/>
    </row>
    <row r="159" spans="1:3" ht="15.75" customHeight="1" x14ac:dyDescent="0.3">
      <c r="A159" s="191" t="s">
        <v>426</v>
      </c>
      <c r="B159" s="29" t="s">
        <v>380</v>
      </c>
      <c r="C159" s="183"/>
    </row>
    <row r="160" spans="1:3" ht="15.75" customHeight="1" x14ac:dyDescent="0.3">
      <c r="A160" s="29" t="s">
        <v>421</v>
      </c>
      <c r="C160" s="183"/>
    </row>
    <row r="161" spans="1:3" ht="15.75" customHeight="1" x14ac:dyDescent="0.3">
      <c r="A161" s="29" t="s">
        <v>427</v>
      </c>
      <c r="C161" s="183"/>
    </row>
    <row r="162" spans="1:3" ht="15.75" customHeight="1" x14ac:dyDescent="0.3">
      <c r="A162" s="29" t="s">
        <v>428</v>
      </c>
      <c r="C162" s="183"/>
    </row>
    <row r="163" spans="1:3" ht="15.75" customHeight="1" x14ac:dyDescent="0.3">
      <c r="C163" s="183"/>
    </row>
    <row r="164" spans="1:3" ht="15.75" customHeight="1" x14ac:dyDescent="0.3">
      <c r="A164" s="191" t="s">
        <v>429</v>
      </c>
      <c r="C164" s="183"/>
    </row>
    <row r="165" spans="1:3" ht="15.75" customHeight="1" x14ac:dyDescent="0.3">
      <c r="A165" s="29" t="s">
        <v>421</v>
      </c>
      <c r="C165" s="183"/>
    </row>
    <row r="166" spans="1:3" ht="15.75" customHeight="1" x14ac:dyDescent="0.3">
      <c r="A166" s="29" t="s">
        <v>430</v>
      </c>
      <c r="C166" s="183"/>
    </row>
    <row r="167" spans="1:3" ht="15.75" customHeight="1" x14ac:dyDescent="0.3">
      <c r="A167" s="29" t="s">
        <v>431</v>
      </c>
      <c r="C167" s="183"/>
    </row>
    <row r="168" spans="1:3" ht="15.75" customHeight="1" x14ac:dyDescent="0.3">
      <c r="A168" s="29" t="s">
        <v>432</v>
      </c>
      <c r="C168" s="183"/>
    </row>
    <row r="169" spans="1:3" ht="15.75" customHeight="1" x14ac:dyDescent="0.3">
      <c r="C169" s="183"/>
    </row>
    <row r="170" spans="1:3" ht="15.75" customHeight="1" x14ac:dyDescent="0.3">
      <c r="A170" s="191" t="s">
        <v>433</v>
      </c>
      <c r="C170" s="183"/>
    </row>
    <row r="171" spans="1:3" ht="15.75" customHeight="1" x14ac:dyDescent="0.3">
      <c r="A171" s="29" t="s">
        <v>421</v>
      </c>
      <c r="C171" s="183"/>
    </row>
    <row r="172" spans="1:3" ht="15.75" customHeight="1" x14ac:dyDescent="0.3">
      <c r="A172" s="29" t="s">
        <v>434</v>
      </c>
      <c r="C172" s="183"/>
    </row>
    <row r="173" spans="1:3" ht="15.75" customHeight="1" x14ac:dyDescent="0.3">
      <c r="A173" s="29" t="s">
        <v>435</v>
      </c>
      <c r="C173" s="183"/>
    </row>
    <row r="174" spans="1:3" ht="15.75" customHeight="1" x14ac:dyDescent="0.3">
      <c r="C174" s="183"/>
    </row>
    <row r="175" spans="1:3" ht="15.75" customHeight="1" x14ac:dyDescent="0.3">
      <c r="A175" s="191" t="s">
        <v>436</v>
      </c>
      <c r="C175" s="183"/>
    </row>
    <row r="176" spans="1:3" ht="15.75" customHeight="1" x14ac:dyDescent="0.3">
      <c r="A176" s="29" t="s">
        <v>421</v>
      </c>
      <c r="C176" s="183"/>
    </row>
    <row r="177" spans="1:3" ht="15.75" customHeight="1" x14ac:dyDescent="0.3">
      <c r="A177" s="29" t="s">
        <v>437</v>
      </c>
      <c r="C177" s="183"/>
    </row>
    <row r="178" spans="1:3" ht="15.75" customHeight="1" x14ac:dyDescent="0.3">
      <c r="A178" s="29" t="s">
        <v>438</v>
      </c>
      <c r="C178" s="183"/>
    </row>
    <row r="179" spans="1:3" ht="15.75" customHeight="1" x14ac:dyDescent="0.3">
      <c r="C179" s="183"/>
    </row>
    <row r="180" spans="1:3" ht="15.75" customHeight="1" x14ac:dyDescent="0.3">
      <c r="A180" s="191" t="s">
        <v>439</v>
      </c>
      <c r="C180" s="183"/>
    </row>
    <row r="181" spans="1:3" ht="15.75" customHeight="1" x14ac:dyDescent="0.3">
      <c r="A181" s="29" t="s">
        <v>421</v>
      </c>
      <c r="C181" s="183"/>
    </row>
    <row r="182" spans="1:3" ht="15.75" customHeight="1" x14ac:dyDescent="0.3">
      <c r="A182" s="29" t="s">
        <v>440</v>
      </c>
      <c r="C182" s="183"/>
    </row>
    <row r="183" spans="1:3" ht="15.75" customHeight="1" x14ac:dyDescent="0.3">
      <c r="A183" s="29" t="s">
        <v>441</v>
      </c>
      <c r="C183" s="183"/>
    </row>
    <row r="184" spans="1:3" ht="15.75" customHeight="1" x14ac:dyDescent="0.3">
      <c r="A184" s="29" t="s">
        <v>442</v>
      </c>
      <c r="C184" s="183"/>
    </row>
    <row r="185" spans="1:3" ht="15.75" customHeight="1" x14ac:dyDescent="0.3">
      <c r="C185" s="183"/>
    </row>
    <row r="186" spans="1:3" ht="15.75" customHeight="1" x14ac:dyDescent="0.3">
      <c r="A186" s="191" t="s">
        <v>443</v>
      </c>
      <c r="C186" s="183"/>
    </row>
    <row r="187" spans="1:3" ht="15.75" customHeight="1" x14ac:dyDescent="0.3">
      <c r="A187" s="29" t="s">
        <v>421</v>
      </c>
      <c r="C187" s="183"/>
    </row>
    <row r="188" spans="1:3" ht="15.75" customHeight="1" x14ac:dyDescent="0.3">
      <c r="A188" s="29" t="s">
        <v>444</v>
      </c>
      <c r="C188" s="183"/>
    </row>
    <row r="189" spans="1:3" ht="15.75" customHeight="1" x14ac:dyDescent="0.3">
      <c r="A189" s="29" t="s">
        <v>445</v>
      </c>
      <c r="C189" s="183"/>
    </row>
    <row r="190" spans="1:3" ht="15.75" customHeight="1" x14ac:dyDescent="0.3">
      <c r="A190" s="29" t="s">
        <v>446</v>
      </c>
      <c r="C190" s="183"/>
    </row>
    <row r="191" spans="1:3" ht="15.75" customHeight="1" x14ac:dyDescent="0.3">
      <c r="C191" s="183"/>
    </row>
    <row r="192" spans="1:3" ht="15.75" customHeight="1" x14ac:dyDescent="0.3">
      <c r="C192" s="183"/>
    </row>
    <row r="193" spans="3:3" ht="15.75" customHeight="1" x14ac:dyDescent="0.3">
      <c r="C193" s="183"/>
    </row>
    <row r="194" spans="3:3" ht="15.75" customHeight="1" x14ac:dyDescent="0.3">
      <c r="C194" s="183"/>
    </row>
    <row r="195" spans="3:3" ht="15.75" customHeight="1" x14ac:dyDescent="0.3">
      <c r="C195" s="183"/>
    </row>
    <row r="196" spans="3:3" ht="15.75" customHeight="1" x14ac:dyDescent="0.3">
      <c r="C196" s="183"/>
    </row>
    <row r="197" spans="3:3" ht="15.75" customHeight="1" x14ac:dyDescent="0.3">
      <c r="C197" s="183"/>
    </row>
    <row r="198" spans="3:3" ht="15.75" customHeight="1" x14ac:dyDescent="0.3">
      <c r="C198" s="183"/>
    </row>
    <row r="199" spans="3:3" ht="15.75" customHeight="1" x14ac:dyDescent="0.3">
      <c r="C199" s="183"/>
    </row>
    <row r="200" spans="3:3" ht="15.75" customHeight="1" x14ac:dyDescent="0.3">
      <c r="C200" s="183"/>
    </row>
    <row r="201" spans="3:3" ht="15.75" customHeight="1" x14ac:dyDescent="0.3">
      <c r="C201" s="183"/>
    </row>
    <row r="202" spans="3:3" ht="15.75" customHeight="1" x14ac:dyDescent="0.3">
      <c r="C202" s="183"/>
    </row>
    <row r="203" spans="3:3" ht="15.75" customHeight="1" x14ac:dyDescent="0.3">
      <c r="C203" s="183"/>
    </row>
    <row r="204" spans="3:3" ht="15.75" customHeight="1" x14ac:dyDescent="0.3">
      <c r="C204" s="183"/>
    </row>
    <row r="205" spans="3:3" ht="15.75" customHeight="1" x14ac:dyDescent="0.3">
      <c r="C205" s="183"/>
    </row>
    <row r="206" spans="3:3" ht="15.75" customHeight="1" x14ac:dyDescent="0.3">
      <c r="C206" s="183"/>
    </row>
    <row r="207" spans="3:3" ht="15.75" customHeight="1" x14ac:dyDescent="0.3">
      <c r="C207" s="183"/>
    </row>
    <row r="208" spans="3:3" ht="15.75" customHeight="1" x14ac:dyDescent="0.3">
      <c r="C208" s="183"/>
    </row>
    <row r="209" spans="3:3" ht="15.75" customHeight="1" x14ac:dyDescent="0.3">
      <c r="C209" s="183"/>
    </row>
    <row r="210" spans="3:3" ht="15.75" customHeight="1" x14ac:dyDescent="0.3">
      <c r="C210" s="183"/>
    </row>
    <row r="211" spans="3:3" ht="15.75" customHeight="1" x14ac:dyDescent="0.3">
      <c r="C211" s="183"/>
    </row>
    <row r="212" spans="3:3" ht="15.75" customHeight="1" x14ac:dyDescent="0.3">
      <c r="C212" s="183"/>
    </row>
    <row r="213" spans="3:3" ht="15.75" customHeight="1" x14ac:dyDescent="0.3">
      <c r="C213" s="183"/>
    </row>
    <row r="214" spans="3:3" ht="15.75" customHeight="1" x14ac:dyDescent="0.3">
      <c r="C214" s="183"/>
    </row>
    <row r="215" spans="3:3" ht="15.75" customHeight="1" x14ac:dyDescent="0.3">
      <c r="C215" s="183"/>
    </row>
    <row r="216" spans="3:3" ht="15.75" customHeight="1" x14ac:dyDescent="0.3">
      <c r="C216" s="183"/>
    </row>
    <row r="217" spans="3:3" ht="15.75" customHeight="1" x14ac:dyDescent="0.3">
      <c r="C217" s="183"/>
    </row>
    <row r="218" spans="3:3" ht="15.75" customHeight="1" x14ac:dyDescent="0.3">
      <c r="C218" s="183"/>
    </row>
    <row r="219" spans="3:3" ht="15.75" customHeight="1" x14ac:dyDescent="0.3">
      <c r="C219" s="183"/>
    </row>
    <row r="220" spans="3:3" ht="15.75" customHeight="1" x14ac:dyDescent="0.3">
      <c r="C220" s="183"/>
    </row>
    <row r="221" spans="3:3" ht="15.75" customHeight="1" x14ac:dyDescent="0.3">
      <c r="C221" s="183"/>
    </row>
    <row r="222" spans="3:3" ht="15.75" customHeight="1" x14ac:dyDescent="0.3">
      <c r="C222" s="183"/>
    </row>
    <row r="223" spans="3:3" ht="15.75" customHeight="1" x14ac:dyDescent="0.3">
      <c r="C223" s="183"/>
    </row>
    <row r="224" spans="3:3" ht="15.75" customHeight="1" x14ac:dyDescent="0.3">
      <c r="C224" s="183"/>
    </row>
    <row r="225" spans="3:3" ht="15.75" customHeight="1" x14ac:dyDescent="0.3">
      <c r="C225" s="183"/>
    </row>
    <row r="226" spans="3:3" ht="15.75" customHeight="1" x14ac:dyDescent="0.3">
      <c r="C226" s="183"/>
    </row>
    <row r="227" spans="3:3" ht="15.75" customHeight="1" x14ac:dyDescent="0.3">
      <c r="C227" s="183"/>
    </row>
    <row r="228" spans="3:3" ht="15.75" customHeight="1" x14ac:dyDescent="0.3">
      <c r="C228" s="183"/>
    </row>
    <row r="229" spans="3:3" ht="15.75" customHeight="1" x14ac:dyDescent="0.3">
      <c r="C229" s="183"/>
    </row>
    <row r="230" spans="3:3" ht="15.75" customHeight="1" x14ac:dyDescent="0.3">
      <c r="C230" s="183"/>
    </row>
    <row r="231" spans="3:3" ht="15.75" customHeight="1" x14ac:dyDescent="0.3">
      <c r="C231" s="183"/>
    </row>
    <row r="232" spans="3:3" ht="15.75" customHeight="1" x14ac:dyDescent="0.3">
      <c r="C232" s="183"/>
    </row>
    <row r="233" spans="3:3" ht="15.75" customHeight="1" x14ac:dyDescent="0.3">
      <c r="C233" s="183"/>
    </row>
    <row r="234" spans="3:3" ht="15.75" customHeight="1" x14ac:dyDescent="0.3">
      <c r="C234" s="183"/>
    </row>
    <row r="235" spans="3:3" ht="15.75" customHeight="1" x14ac:dyDescent="0.3">
      <c r="C235" s="183"/>
    </row>
    <row r="236" spans="3:3" ht="15.75" customHeight="1" x14ac:dyDescent="0.3">
      <c r="C236" s="183"/>
    </row>
    <row r="237" spans="3:3" ht="15.75" customHeight="1" x14ac:dyDescent="0.3">
      <c r="C237" s="183"/>
    </row>
    <row r="238" spans="3:3" ht="15.75" customHeight="1" x14ac:dyDescent="0.3">
      <c r="C238" s="183"/>
    </row>
    <row r="239" spans="3:3" ht="15.75" customHeight="1" x14ac:dyDescent="0.3">
      <c r="C239" s="183"/>
    </row>
    <row r="240" spans="3:3" ht="15.75" customHeight="1" x14ac:dyDescent="0.3">
      <c r="C240" s="183"/>
    </row>
    <row r="241" spans="3:3" ht="15.75" customHeight="1" x14ac:dyDescent="0.3">
      <c r="C241" s="183"/>
    </row>
    <row r="242" spans="3:3" ht="15.75" customHeight="1" x14ac:dyDescent="0.3">
      <c r="C242" s="183"/>
    </row>
    <row r="243" spans="3:3" ht="15.75" customHeight="1" x14ac:dyDescent="0.3">
      <c r="C243" s="183"/>
    </row>
    <row r="244" spans="3:3" ht="15.75" customHeight="1" x14ac:dyDescent="0.3">
      <c r="C244" s="183"/>
    </row>
    <row r="245" spans="3:3" ht="15.75" customHeight="1" x14ac:dyDescent="0.3">
      <c r="C245" s="183"/>
    </row>
    <row r="246" spans="3:3" ht="15.75" customHeight="1" x14ac:dyDescent="0.3">
      <c r="C246" s="183"/>
    </row>
    <row r="247" spans="3:3" ht="15.75" customHeight="1" x14ac:dyDescent="0.3">
      <c r="C247" s="183"/>
    </row>
    <row r="248" spans="3:3" ht="15.75" customHeight="1" x14ac:dyDescent="0.3">
      <c r="C248" s="183"/>
    </row>
    <row r="249" spans="3:3" ht="15.75" customHeight="1" x14ac:dyDescent="0.3">
      <c r="C249" s="183"/>
    </row>
    <row r="250" spans="3:3" ht="15.75" customHeight="1" x14ac:dyDescent="0.3">
      <c r="C250" s="183"/>
    </row>
    <row r="251" spans="3:3" ht="15.75" customHeight="1" x14ac:dyDescent="0.3">
      <c r="C251" s="183"/>
    </row>
    <row r="252" spans="3:3" ht="15.75" customHeight="1" x14ac:dyDescent="0.3">
      <c r="C252" s="183"/>
    </row>
    <row r="253" spans="3:3" ht="15.75" customHeight="1" x14ac:dyDescent="0.3">
      <c r="C253" s="183"/>
    </row>
    <row r="254" spans="3:3" ht="15.75" customHeight="1" x14ac:dyDescent="0.3">
      <c r="C254" s="183"/>
    </row>
    <row r="255" spans="3:3" ht="15.75" customHeight="1" x14ac:dyDescent="0.3">
      <c r="C255" s="183"/>
    </row>
    <row r="256" spans="3:3" ht="15.75" customHeight="1" x14ac:dyDescent="0.3">
      <c r="C256" s="183"/>
    </row>
    <row r="257" spans="3:3" ht="15.75" customHeight="1" x14ac:dyDescent="0.3">
      <c r="C257" s="183"/>
    </row>
    <row r="258" spans="3:3" ht="15.75" customHeight="1" x14ac:dyDescent="0.3">
      <c r="C258" s="183"/>
    </row>
    <row r="259" spans="3:3" ht="15.75" customHeight="1" x14ac:dyDescent="0.3">
      <c r="C259" s="183"/>
    </row>
    <row r="260" spans="3:3" ht="15.75" customHeight="1" x14ac:dyDescent="0.3">
      <c r="C260" s="183"/>
    </row>
    <row r="261" spans="3:3" ht="15.75" customHeight="1" x14ac:dyDescent="0.3">
      <c r="C261" s="183"/>
    </row>
    <row r="262" spans="3:3" ht="15.75" customHeight="1" x14ac:dyDescent="0.3">
      <c r="C262" s="183"/>
    </row>
    <row r="263" spans="3:3" ht="15.75" customHeight="1" x14ac:dyDescent="0.3">
      <c r="C263" s="183"/>
    </row>
    <row r="264" spans="3:3" ht="15.75" customHeight="1" x14ac:dyDescent="0.3">
      <c r="C264" s="183"/>
    </row>
    <row r="265" spans="3:3" ht="15.75" customHeight="1" x14ac:dyDescent="0.3">
      <c r="C265" s="183"/>
    </row>
    <row r="266" spans="3:3" ht="15.75" customHeight="1" x14ac:dyDescent="0.3">
      <c r="C266" s="183"/>
    </row>
    <row r="267" spans="3:3" ht="15.75" customHeight="1" x14ac:dyDescent="0.3">
      <c r="C267" s="183"/>
    </row>
    <row r="268" spans="3:3" ht="15.75" customHeight="1" x14ac:dyDescent="0.3">
      <c r="C268" s="183"/>
    </row>
    <row r="269" spans="3:3" ht="15.75" customHeight="1" x14ac:dyDescent="0.3">
      <c r="C269" s="183"/>
    </row>
    <row r="270" spans="3:3" ht="15.75" customHeight="1" x14ac:dyDescent="0.3">
      <c r="C270" s="183"/>
    </row>
    <row r="271" spans="3:3" ht="15.75" customHeight="1" x14ac:dyDescent="0.3">
      <c r="C271" s="183"/>
    </row>
    <row r="272" spans="3:3" ht="15.75" customHeight="1" x14ac:dyDescent="0.3">
      <c r="C272" s="183"/>
    </row>
    <row r="273" spans="3:3" ht="15.75" customHeight="1" x14ac:dyDescent="0.3">
      <c r="C273" s="183"/>
    </row>
    <row r="274" spans="3:3" ht="15.75" customHeight="1" x14ac:dyDescent="0.3">
      <c r="C274" s="183"/>
    </row>
    <row r="275" spans="3:3" ht="15.75" customHeight="1" x14ac:dyDescent="0.3">
      <c r="C275" s="183"/>
    </row>
    <row r="276" spans="3:3" ht="15.75" customHeight="1" x14ac:dyDescent="0.3">
      <c r="C276" s="183"/>
    </row>
    <row r="277" spans="3:3" ht="15.75" customHeight="1" x14ac:dyDescent="0.3">
      <c r="C277" s="183"/>
    </row>
    <row r="278" spans="3:3" ht="15.75" customHeight="1" x14ac:dyDescent="0.3">
      <c r="C278" s="183"/>
    </row>
    <row r="279" spans="3:3" ht="15.75" customHeight="1" x14ac:dyDescent="0.3">
      <c r="C279" s="183"/>
    </row>
    <row r="280" spans="3:3" ht="15.75" customHeight="1" x14ac:dyDescent="0.3">
      <c r="C280" s="183"/>
    </row>
    <row r="281" spans="3:3" ht="15.75" customHeight="1" x14ac:dyDescent="0.3">
      <c r="C281" s="183"/>
    </row>
    <row r="282" spans="3:3" ht="15.75" customHeight="1" x14ac:dyDescent="0.3">
      <c r="C282" s="183"/>
    </row>
    <row r="283" spans="3:3" ht="15.75" customHeight="1" x14ac:dyDescent="0.3">
      <c r="C283" s="183"/>
    </row>
    <row r="284" spans="3:3" ht="15.75" customHeight="1" x14ac:dyDescent="0.3">
      <c r="C284" s="183"/>
    </row>
    <row r="285" spans="3:3" ht="15.75" customHeight="1" x14ac:dyDescent="0.3">
      <c r="C285" s="183"/>
    </row>
    <row r="286" spans="3:3" ht="15.75" customHeight="1" x14ac:dyDescent="0.3">
      <c r="C286" s="183"/>
    </row>
    <row r="287" spans="3:3" ht="15.75" customHeight="1" x14ac:dyDescent="0.3">
      <c r="C287" s="183"/>
    </row>
    <row r="288" spans="3:3" ht="15.75" customHeight="1" x14ac:dyDescent="0.3">
      <c r="C288" s="183"/>
    </row>
    <row r="289" spans="3:3" ht="15.75" customHeight="1" x14ac:dyDescent="0.3">
      <c r="C289" s="183"/>
    </row>
    <row r="290" spans="3:3" ht="15.75" customHeight="1" x14ac:dyDescent="0.3">
      <c r="C290" s="183"/>
    </row>
    <row r="291" spans="3:3" ht="15.75" customHeight="1" x14ac:dyDescent="0.3">
      <c r="C291" s="183"/>
    </row>
    <row r="292" spans="3:3" ht="15.75" customHeight="1" x14ac:dyDescent="0.3">
      <c r="C292" s="183"/>
    </row>
    <row r="293" spans="3:3" ht="15.75" customHeight="1" x14ac:dyDescent="0.3">
      <c r="C293" s="183"/>
    </row>
    <row r="294" spans="3:3" ht="15.75" customHeight="1" x14ac:dyDescent="0.3">
      <c r="C294" s="183"/>
    </row>
    <row r="295" spans="3:3" ht="15.75" customHeight="1" x14ac:dyDescent="0.3">
      <c r="C295" s="183"/>
    </row>
    <row r="296" spans="3:3" ht="15.75" customHeight="1" x14ac:dyDescent="0.3">
      <c r="C296" s="183"/>
    </row>
    <row r="297" spans="3:3" ht="15.75" customHeight="1" x14ac:dyDescent="0.3">
      <c r="C297" s="183"/>
    </row>
    <row r="298" spans="3:3" ht="15.75" customHeight="1" x14ac:dyDescent="0.3">
      <c r="C298" s="183"/>
    </row>
    <row r="299" spans="3:3" ht="15.75" customHeight="1" x14ac:dyDescent="0.3">
      <c r="C299" s="183"/>
    </row>
    <row r="300" spans="3:3" ht="15.75" customHeight="1" x14ac:dyDescent="0.3">
      <c r="C300" s="183"/>
    </row>
    <row r="301" spans="3:3" ht="15.75" customHeight="1" x14ac:dyDescent="0.3">
      <c r="C301" s="183"/>
    </row>
    <row r="302" spans="3:3" ht="15.75" customHeight="1" x14ac:dyDescent="0.3">
      <c r="C302" s="183"/>
    </row>
    <row r="303" spans="3:3" ht="15.75" customHeight="1" x14ac:dyDescent="0.3">
      <c r="C303" s="183"/>
    </row>
    <row r="304" spans="3:3" ht="15.75" customHeight="1" x14ac:dyDescent="0.3">
      <c r="C304" s="183"/>
    </row>
    <row r="305" spans="3:3" ht="15.75" customHeight="1" x14ac:dyDescent="0.3">
      <c r="C305" s="183"/>
    </row>
    <row r="306" spans="3:3" ht="15.75" customHeight="1" x14ac:dyDescent="0.3">
      <c r="C306" s="183"/>
    </row>
    <row r="307" spans="3:3" ht="15.75" customHeight="1" x14ac:dyDescent="0.3">
      <c r="C307" s="183"/>
    </row>
    <row r="308" spans="3:3" ht="15.75" customHeight="1" x14ac:dyDescent="0.3">
      <c r="C308" s="183"/>
    </row>
    <row r="309" spans="3:3" ht="15.75" customHeight="1" x14ac:dyDescent="0.3">
      <c r="C309" s="183"/>
    </row>
    <row r="310" spans="3:3" ht="15.75" customHeight="1" x14ac:dyDescent="0.3">
      <c r="C310" s="183"/>
    </row>
    <row r="311" spans="3:3" ht="15.75" customHeight="1" x14ac:dyDescent="0.3">
      <c r="C311" s="183"/>
    </row>
    <row r="312" spans="3:3" ht="15.75" customHeight="1" x14ac:dyDescent="0.3">
      <c r="C312" s="183"/>
    </row>
    <row r="313" spans="3:3" ht="15.75" customHeight="1" x14ac:dyDescent="0.3">
      <c r="C313" s="183"/>
    </row>
    <row r="314" spans="3:3" ht="15.75" customHeight="1" x14ac:dyDescent="0.3">
      <c r="C314" s="183"/>
    </row>
    <row r="315" spans="3:3" ht="15.75" customHeight="1" x14ac:dyDescent="0.3">
      <c r="C315" s="183"/>
    </row>
    <row r="316" spans="3:3" ht="15.75" customHeight="1" x14ac:dyDescent="0.3">
      <c r="C316" s="183"/>
    </row>
    <row r="317" spans="3:3" ht="15.75" customHeight="1" x14ac:dyDescent="0.3">
      <c r="C317" s="183"/>
    </row>
    <row r="318" spans="3:3" ht="15.75" customHeight="1" x14ac:dyDescent="0.3">
      <c r="C318" s="183"/>
    </row>
    <row r="319" spans="3:3" ht="15.75" customHeight="1" x14ac:dyDescent="0.3">
      <c r="C319" s="183"/>
    </row>
    <row r="320" spans="3:3" ht="15.75" customHeight="1" x14ac:dyDescent="0.3">
      <c r="C320" s="183"/>
    </row>
    <row r="321" spans="3:3" ht="15.75" customHeight="1" x14ac:dyDescent="0.3">
      <c r="C321" s="183"/>
    </row>
    <row r="322" spans="3:3" ht="15.75" customHeight="1" x14ac:dyDescent="0.3">
      <c r="C322" s="183"/>
    </row>
    <row r="323" spans="3:3" ht="15.75" customHeight="1" x14ac:dyDescent="0.3">
      <c r="C323" s="183"/>
    </row>
    <row r="324" spans="3:3" ht="15.75" customHeight="1" x14ac:dyDescent="0.3">
      <c r="C324" s="183"/>
    </row>
    <row r="325" spans="3:3" ht="15.75" customHeight="1" x14ac:dyDescent="0.3">
      <c r="C325" s="183"/>
    </row>
    <row r="326" spans="3:3" ht="15.75" customHeight="1" x14ac:dyDescent="0.3">
      <c r="C326" s="183"/>
    </row>
    <row r="327" spans="3:3" ht="15.75" customHeight="1" x14ac:dyDescent="0.3">
      <c r="C327" s="183"/>
    </row>
    <row r="328" spans="3:3" ht="15.75" customHeight="1" x14ac:dyDescent="0.3">
      <c r="C328" s="183"/>
    </row>
    <row r="329" spans="3:3" ht="15.75" customHeight="1" x14ac:dyDescent="0.3">
      <c r="C329" s="183"/>
    </row>
    <row r="330" spans="3:3" ht="15.75" customHeight="1" x14ac:dyDescent="0.3">
      <c r="C330" s="183"/>
    </row>
    <row r="331" spans="3:3" ht="15.75" customHeight="1" x14ac:dyDescent="0.3">
      <c r="C331" s="183"/>
    </row>
    <row r="332" spans="3:3" ht="15.75" customHeight="1" x14ac:dyDescent="0.3">
      <c r="C332" s="183"/>
    </row>
    <row r="333" spans="3:3" ht="15.75" customHeight="1" x14ac:dyDescent="0.3">
      <c r="C333" s="183"/>
    </row>
    <row r="334" spans="3:3" ht="15.75" customHeight="1" x14ac:dyDescent="0.3">
      <c r="C334" s="183"/>
    </row>
    <row r="335" spans="3:3" ht="15.75" customHeight="1" x14ac:dyDescent="0.3">
      <c r="C335" s="183"/>
    </row>
    <row r="336" spans="3:3" ht="15.75" customHeight="1" x14ac:dyDescent="0.3">
      <c r="C336" s="183"/>
    </row>
    <row r="337" spans="3:3" ht="15.75" customHeight="1" x14ac:dyDescent="0.3">
      <c r="C337" s="183"/>
    </row>
    <row r="338" spans="3:3" ht="15.75" customHeight="1" x14ac:dyDescent="0.3">
      <c r="C338" s="183"/>
    </row>
    <row r="339" spans="3:3" ht="15.75" customHeight="1" x14ac:dyDescent="0.3">
      <c r="C339" s="183"/>
    </row>
    <row r="340" spans="3:3" ht="15.75" customHeight="1" x14ac:dyDescent="0.3">
      <c r="C340" s="183"/>
    </row>
    <row r="341" spans="3:3" ht="15.75" customHeight="1" x14ac:dyDescent="0.3">
      <c r="C341" s="183"/>
    </row>
    <row r="342" spans="3:3" ht="15.75" customHeight="1" x14ac:dyDescent="0.3">
      <c r="C342" s="183"/>
    </row>
    <row r="343" spans="3:3" ht="15.75" customHeight="1" x14ac:dyDescent="0.3">
      <c r="C343" s="183"/>
    </row>
    <row r="344" spans="3:3" ht="15.75" customHeight="1" x14ac:dyDescent="0.3">
      <c r="C344" s="183"/>
    </row>
    <row r="345" spans="3:3" ht="15.75" customHeight="1" x14ac:dyDescent="0.3">
      <c r="C345" s="183"/>
    </row>
    <row r="346" spans="3:3" ht="15.75" customHeight="1" x14ac:dyDescent="0.3">
      <c r="C346" s="183"/>
    </row>
    <row r="347" spans="3:3" ht="15.75" customHeight="1" x14ac:dyDescent="0.3">
      <c r="C347" s="183"/>
    </row>
    <row r="348" spans="3:3" ht="15.75" customHeight="1" x14ac:dyDescent="0.3">
      <c r="C348" s="183"/>
    </row>
    <row r="349" spans="3:3" ht="15.75" customHeight="1" x14ac:dyDescent="0.3">
      <c r="C349" s="183"/>
    </row>
    <row r="350" spans="3:3" ht="15.75" customHeight="1" x14ac:dyDescent="0.3">
      <c r="C350" s="183"/>
    </row>
    <row r="351" spans="3:3" ht="15.75" customHeight="1" x14ac:dyDescent="0.3">
      <c r="C351" s="183"/>
    </row>
    <row r="352" spans="3:3" ht="15.75" customHeight="1" x14ac:dyDescent="0.3">
      <c r="C352" s="183"/>
    </row>
    <row r="353" spans="3:3" ht="15.75" customHeight="1" x14ac:dyDescent="0.3">
      <c r="C353" s="183"/>
    </row>
    <row r="354" spans="3:3" ht="15.75" customHeight="1" x14ac:dyDescent="0.3">
      <c r="C354" s="183"/>
    </row>
    <row r="355" spans="3:3" ht="15.75" customHeight="1" x14ac:dyDescent="0.3">
      <c r="C355" s="183"/>
    </row>
    <row r="356" spans="3:3" ht="15.75" customHeight="1" x14ac:dyDescent="0.3">
      <c r="C356" s="183"/>
    </row>
    <row r="357" spans="3:3" ht="15.75" customHeight="1" x14ac:dyDescent="0.3">
      <c r="C357" s="183"/>
    </row>
    <row r="358" spans="3:3" ht="15.75" customHeight="1" x14ac:dyDescent="0.3">
      <c r="C358" s="183"/>
    </row>
    <row r="359" spans="3:3" ht="15.75" customHeight="1" x14ac:dyDescent="0.3">
      <c r="C359" s="183"/>
    </row>
    <row r="360" spans="3:3" ht="15.75" customHeight="1" x14ac:dyDescent="0.3">
      <c r="C360" s="183"/>
    </row>
    <row r="361" spans="3:3" ht="15.75" customHeight="1" x14ac:dyDescent="0.3">
      <c r="C361" s="183"/>
    </row>
    <row r="362" spans="3:3" ht="15.75" customHeight="1" x14ac:dyDescent="0.3">
      <c r="C362" s="183"/>
    </row>
    <row r="363" spans="3:3" ht="15.75" customHeight="1" x14ac:dyDescent="0.3">
      <c r="C363" s="183"/>
    </row>
    <row r="364" spans="3:3" ht="15.75" customHeight="1" x14ac:dyDescent="0.3">
      <c r="C364" s="183"/>
    </row>
    <row r="365" spans="3:3" ht="15.75" customHeight="1" x14ac:dyDescent="0.3">
      <c r="C365" s="183"/>
    </row>
    <row r="366" spans="3:3" ht="15.75" customHeight="1" x14ac:dyDescent="0.3">
      <c r="C366" s="183"/>
    </row>
    <row r="367" spans="3:3" ht="15.75" customHeight="1" x14ac:dyDescent="0.3">
      <c r="C367" s="183"/>
    </row>
    <row r="368" spans="3:3" ht="15.75" customHeight="1" x14ac:dyDescent="0.3">
      <c r="C368" s="183"/>
    </row>
    <row r="369" spans="3:3" ht="15.75" customHeight="1" x14ac:dyDescent="0.3">
      <c r="C369" s="183"/>
    </row>
    <row r="370" spans="3:3" ht="15.75" customHeight="1" x14ac:dyDescent="0.3">
      <c r="C370" s="183"/>
    </row>
    <row r="371" spans="3:3" ht="15.75" customHeight="1" x14ac:dyDescent="0.3">
      <c r="C371" s="183"/>
    </row>
    <row r="372" spans="3:3" ht="15.75" customHeight="1" x14ac:dyDescent="0.3">
      <c r="C372" s="183"/>
    </row>
    <row r="373" spans="3:3" ht="15.75" customHeight="1" x14ac:dyDescent="0.3">
      <c r="C373" s="183"/>
    </row>
    <row r="374" spans="3:3" ht="15.75" customHeight="1" x14ac:dyDescent="0.3">
      <c r="C374" s="183"/>
    </row>
    <row r="375" spans="3:3" ht="15.75" customHeight="1" x14ac:dyDescent="0.3">
      <c r="C375" s="183"/>
    </row>
    <row r="376" spans="3:3" ht="15.75" customHeight="1" x14ac:dyDescent="0.3">
      <c r="C376" s="183"/>
    </row>
    <row r="377" spans="3:3" ht="15.75" customHeight="1" x14ac:dyDescent="0.3">
      <c r="C377" s="183"/>
    </row>
    <row r="378" spans="3:3" ht="15.75" customHeight="1" x14ac:dyDescent="0.3">
      <c r="C378" s="183"/>
    </row>
    <row r="379" spans="3:3" ht="15.75" customHeight="1" x14ac:dyDescent="0.3">
      <c r="C379" s="183"/>
    </row>
    <row r="380" spans="3:3" ht="15.75" customHeight="1" x14ac:dyDescent="0.3">
      <c r="C380" s="183"/>
    </row>
    <row r="381" spans="3:3" ht="15.75" customHeight="1" x14ac:dyDescent="0.3">
      <c r="C381" s="183"/>
    </row>
    <row r="382" spans="3:3" ht="15.75" customHeight="1" x14ac:dyDescent="0.3">
      <c r="C382" s="183"/>
    </row>
    <row r="383" spans="3:3" ht="15.75" customHeight="1" x14ac:dyDescent="0.3">
      <c r="C383" s="183"/>
    </row>
    <row r="384" spans="3:3" ht="15.75" customHeight="1" x14ac:dyDescent="0.3">
      <c r="C384" s="183"/>
    </row>
    <row r="385" spans="3:3" ht="15.75" customHeight="1" x14ac:dyDescent="0.3">
      <c r="C385" s="183"/>
    </row>
    <row r="386" spans="3:3" ht="15.75" customHeight="1" x14ac:dyDescent="0.3">
      <c r="C386" s="183"/>
    </row>
    <row r="387" spans="3:3" ht="15.75" customHeight="1" x14ac:dyDescent="0.3">
      <c r="C387" s="183"/>
    </row>
    <row r="388" spans="3:3" ht="15.75" customHeight="1" x14ac:dyDescent="0.3">
      <c r="C388" s="183"/>
    </row>
    <row r="389" spans="3:3" ht="15.75" customHeight="1" x14ac:dyDescent="0.3">
      <c r="C389" s="183"/>
    </row>
    <row r="390" spans="3:3" ht="15.75" customHeight="1" x14ac:dyDescent="0.3">
      <c r="C390" s="183"/>
    </row>
    <row r="391" spans="3:3" ht="15.75" customHeight="1" x14ac:dyDescent="0.3"/>
    <row r="392" spans="3:3" ht="15.75" customHeight="1" x14ac:dyDescent="0.3"/>
    <row r="393" spans="3:3" ht="15.75" customHeight="1" x14ac:dyDescent="0.3"/>
    <row r="394" spans="3:3" ht="15.75" customHeight="1" x14ac:dyDescent="0.3"/>
    <row r="395" spans="3:3" ht="15.75" customHeight="1" x14ac:dyDescent="0.3"/>
    <row r="396" spans="3:3" ht="15.75" customHeight="1" x14ac:dyDescent="0.3"/>
    <row r="397" spans="3:3" ht="15.75" customHeight="1" x14ac:dyDescent="0.3"/>
    <row r="398" spans="3:3" ht="15.75" customHeight="1" x14ac:dyDescent="0.3"/>
    <row r="399" spans="3:3" ht="15.75" customHeight="1" x14ac:dyDescent="0.3"/>
    <row r="400" spans="3:3"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000"/>
  <sheetViews>
    <sheetView workbookViewId="0"/>
  </sheetViews>
  <sheetFormatPr baseColWidth="10" defaultColWidth="14.44140625" defaultRowHeight="15" customHeight="1" x14ac:dyDescent="0.3"/>
  <cols>
    <col min="1" max="6" width="10.6640625" customWidth="1"/>
  </cols>
  <sheetData>
    <row r="1" spans="1:3" ht="14.4" x14ac:dyDescent="0.3">
      <c r="A1" s="29" t="s">
        <v>447</v>
      </c>
      <c r="C1" s="29" t="s">
        <v>373</v>
      </c>
    </row>
    <row r="2" spans="1:3" ht="14.4" x14ac:dyDescent="0.3">
      <c r="A2" s="29" t="s">
        <v>371</v>
      </c>
      <c r="C2" s="29" t="s">
        <v>374</v>
      </c>
    </row>
    <row r="3" spans="1:3" ht="14.4" x14ac:dyDescent="0.3">
      <c r="A3" s="29" t="s">
        <v>370</v>
      </c>
      <c r="C3" s="29" t="s">
        <v>375</v>
      </c>
    </row>
    <row r="4" spans="1:3" ht="14.4" x14ac:dyDescent="0.3">
      <c r="A4" s="29" t="s">
        <v>369</v>
      </c>
      <c r="C4" s="29" t="s">
        <v>376</v>
      </c>
    </row>
    <row r="5" spans="1:3" ht="14.4" x14ac:dyDescent="0.3">
      <c r="A5" s="29" t="s">
        <v>448</v>
      </c>
      <c r="C5" s="29" t="s">
        <v>377</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AE1000"/>
  <sheetViews>
    <sheetView topLeftCell="D1" zoomScale="70" zoomScaleNormal="70" workbookViewId="0">
      <selection activeCell="N10" sqref="N10"/>
    </sheetView>
  </sheetViews>
  <sheetFormatPr baseColWidth="10" defaultColWidth="14.44140625" defaultRowHeight="15" customHeight="1" x14ac:dyDescent="0.3"/>
  <cols>
    <col min="1" max="2" width="31.109375" customWidth="1"/>
    <col min="3" max="3" width="75.6640625" customWidth="1"/>
    <col min="4" max="4" width="29.33203125" customWidth="1"/>
    <col min="5" max="5" width="71.33203125" customWidth="1"/>
    <col min="6" max="7" width="15.6640625" customWidth="1"/>
    <col min="8" max="8" width="25.6640625" customWidth="1"/>
    <col min="9" max="9" width="26.6640625" customWidth="1"/>
    <col min="10" max="10" width="29" customWidth="1"/>
    <col min="11" max="11" width="22.5546875" customWidth="1"/>
    <col min="12" max="12" width="23.33203125" customWidth="1"/>
    <col min="13" max="31" width="11.44140625" customWidth="1"/>
  </cols>
  <sheetData>
    <row r="1" spans="1:31" ht="15.75" customHeight="1" x14ac:dyDescent="0.3">
      <c r="A1" s="550" t="e" vm="1">
        <v>#VALUE!</v>
      </c>
      <c r="B1" s="551" t="str">
        <f>CONTEXTO!B1</f>
        <v xml:space="preserve">PROCESO:  SISTEMA INTEGRADO DE GESTIÓN </v>
      </c>
      <c r="C1" s="281"/>
      <c r="D1" s="281"/>
      <c r="E1" s="281"/>
      <c r="F1" s="281"/>
      <c r="G1" s="281"/>
      <c r="H1" s="282"/>
      <c r="I1" s="292" t="s">
        <v>209</v>
      </c>
      <c r="J1" s="366"/>
      <c r="K1" s="552"/>
      <c r="L1" s="2"/>
      <c r="M1" s="2"/>
      <c r="N1" s="2"/>
      <c r="O1" s="2"/>
      <c r="P1" s="2"/>
      <c r="Q1" s="2"/>
      <c r="R1" s="2"/>
      <c r="S1" s="2"/>
      <c r="T1" s="2"/>
      <c r="U1" s="2"/>
      <c r="V1" s="2"/>
      <c r="W1" s="2"/>
      <c r="X1" s="2"/>
      <c r="Y1" s="2"/>
      <c r="Z1" s="2"/>
      <c r="AA1" s="2"/>
      <c r="AB1" s="2"/>
      <c r="AC1" s="2"/>
      <c r="AD1" s="2"/>
      <c r="AE1" s="2"/>
    </row>
    <row r="2" spans="1:31" ht="15.75" customHeight="1" x14ac:dyDescent="0.3">
      <c r="A2" s="278"/>
      <c r="B2" s="283"/>
      <c r="C2" s="284"/>
      <c r="D2" s="284"/>
      <c r="E2" s="284"/>
      <c r="F2" s="284"/>
      <c r="G2" s="284"/>
      <c r="H2" s="285"/>
      <c r="I2" s="360" t="s">
        <v>2</v>
      </c>
      <c r="J2" s="351"/>
      <c r="K2" s="415"/>
      <c r="L2" s="2"/>
      <c r="M2" s="2"/>
      <c r="N2" s="2"/>
      <c r="O2" s="2"/>
      <c r="P2" s="2"/>
      <c r="Q2" s="2"/>
      <c r="R2" s="2"/>
      <c r="S2" s="2"/>
      <c r="T2" s="2"/>
      <c r="U2" s="2"/>
      <c r="V2" s="2"/>
      <c r="W2" s="2"/>
      <c r="X2" s="2"/>
      <c r="Y2" s="2"/>
      <c r="Z2" s="2"/>
      <c r="AA2" s="2"/>
      <c r="AB2" s="2"/>
      <c r="AC2" s="2"/>
      <c r="AD2" s="2"/>
      <c r="AE2" s="2"/>
    </row>
    <row r="3" spans="1:31" ht="36" customHeight="1" x14ac:dyDescent="0.3">
      <c r="A3" s="278"/>
      <c r="B3" s="549" t="s">
        <v>449</v>
      </c>
      <c r="C3" s="325"/>
      <c r="D3" s="325"/>
      <c r="E3" s="325"/>
      <c r="F3" s="325"/>
      <c r="G3" s="325"/>
      <c r="H3" s="344"/>
      <c r="I3" s="360" t="s">
        <v>3</v>
      </c>
      <c r="J3" s="351"/>
      <c r="K3" s="415"/>
      <c r="L3" s="2"/>
      <c r="M3" s="2"/>
      <c r="N3" s="2"/>
      <c r="O3" s="2"/>
      <c r="P3" s="2"/>
      <c r="Q3" s="2"/>
      <c r="R3" s="2"/>
      <c r="S3" s="2"/>
      <c r="T3" s="2"/>
      <c r="U3" s="2"/>
      <c r="V3" s="2"/>
      <c r="W3" s="2"/>
      <c r="X3" s="2"/>
      <c r="Y3" s="2"/>
      <c r="Z3" s="2"/>
      <c r="AA3" s="2"/>
      <c r="AB3" s="2"/>
      <c r="AC3" s="2"/>
      <c r="AD3" s="2"/>
      <c r="AE3" s="2"/>
    </row>
    <row r="4" spans="1:31" ht="15.75" customHeight="1" x14ac:dyDescent="0.3">
      <c r="A4" s="279"/>
      <c r="B4" s="286"/>
      <c r="C4" s="287"/>
      <c r="D4" s="287"/>
      <c r="E4" s="287"/>
      <c r="F4" s="287"/>
      <c r="G4" s="287"/>
      <c r="H4" s="288"/>
      <c r="I4" s="295" t="s">
        <v>450</v>
      </c>
      <c r="J4" s="353"/>
      <c r="K4" s="307"/>
      <c r="L4" s="2"/>
      <c r="M4" s="2"/>
      <c r="N4" s="2"/>
      <c r="O4" s="2"/>
      <c r="P4" s="2"/>
      <c r="Q4" s="2"/>
      <c r="R4" s="2"/>
      <c r="S4" s="2"/>
      <c r="T4" s="2"/>
      <c r="U4" s="2"/>
      <c r="V4" s="2"/>
      <c r="W4" s="2"/>
      <c r="X4" s="2"/>
      <c r="Y4" s="2"/>
      <c r="Z4" s="2"/>
      <c r="AA4" s="2"/>
      <c r="AB4" s="2"/>
      <c r="AC4" s="2"/>
      <c r="AD4" s="2"/>
      <c r="AE4" s="2"/>
    </row>
    <row r="5" spans="1:31" ht="14.25" customHeight="1" x14ac:dyDescent="0.3">
      <c r="A5" s="2"/>
      <c r="B5" s="303"/>
      <c r="C5" s="284"/>
      <c r="D5" s="284"/>
      <c r="E5" s="284"/>
      <c r="F5" s="284"/>
      <c r="G5" s="284"/>
      <c r="H5" s="2"/>
      <c r="I5" s="2"/>
      <c r="J5" s="2"/>
      <c r="K5" s="2"/>
      <c r="L5" s="2"/>
      <c r="M5" s="2"/>
      <c r="N5" s="2"/>
      <c r="O5" s="2"/>
      <c r="P5" s="2"/>
      <c r="Q5" s="2"/>
      <c r="R5" s="2"/>
      <c r="S5" s="2"/>
      <c r="T5" s="2"/>
      <c r="U5" s="2"/>
      <c r="V5" s="2"/>
      <c r="W5" s="2"/>
      <c r="X5" s="2"/>
      <c r="Y5" s="2"/>
      <c r="Z5" s="2"/>
      <c r="AA5" s="2"/>
      <c r="AB5" s="2"/>
      <c r="AC5" s="2"/>
      <c r="AD5" s="2"/>
      <c r="AE5" s="2"/>
    </row>
    <row r="6" spans="1:31" ht="24" customHeight="1" x14ac:dyDescent="0.3">
      <c r="A6" s="553" t="str">
        <f>CONTEXTO!A8</f>
        <v>PROCESO: GESTIÓN HUMANA</v>
      </c>
      <c r="B6" s="293"/>
      <c r="C6" s="293"/>
      <c r="D6" s="293"/>
      <c r="E6" s="293"/>
      <c r="F6" s="293"/>
      <c r="G6" s="293"/>
      <c r="H6" s="293"/>
      <c r="I6" s="293"/>
      <c r="J6" s="293"/>
      <c r="K6" s="294"/>
      <c r="L6" s="2"/>
      <c r="M6" s="2"/>
      <c r="N6" s="2"/>
      <c r="O6" s="2"/>
      <c r="P6" s="2"/>
      <c r="Q6" s="2"/>
      <c r="R6" s="2"/>
      <c r="S6" s="2"/>
      <c r="T6" s="2"/>
      <c r="U6" s="2"/>
      <c r="V6" s="2"/>
      <c r="W6" s="2"/>
      <c r="X6" s="2"/>
      <c r="Y6" s="2"/>
      <c r="Z6" s="2"/>
      <c r="AA6" s="2"/>
      <c r="AB6" s="2"/>
      <c r="AC6" s="2"/>
      <c r="AD6" s="2"/>
      <c r="AE6" s="2"/>
    </row>
    <row r="7" spans="1:31" ht="54.75" customHeight="1" x14ac:dyDescent="0.3">
      <c r="A7" s="554"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296"/>
      <c r="C7" s="296"/>
      <c r="D7" s="296"/>
      <c r="E7" s="296"/>
      <c r="F7" s="296"/>
      <c r="G7" s="296"/>
      <c r="H7" s="296"/>
      <c r="I7" s="296"/>
      <c r="J7" s="296"/>
      <c r="K7" s="297"/>
      <c r="L7" s="2"/>
      <c r="M7" s="2"/>
      <c r="N7" s="2"/>
      <c r="O7" s="2"/>
      <c r="P7" s="2"/>
      <c r="Q7" s="2"/>
      <c r="R7" s="2"/>
      <c r="S7" s="2"/>
      <c r="T7" s="2"/>
      <c r="U7" s="2"/>
      <c r="V7" s="2"/>
      <c r="W7" s="2"/>
      <c r="X7" s="2"/>
      <c r="Y7" s="2"/>
      <c r="Z7" s="2"/>
      <c r="AA7" s="2"/>
      <c r="AB7" s="2"/>
      <c r="AC7" s="2"/>
      <c r="AD7" s="2"/>
      <c r="AE7" s="2"/>
    </row>
    <row r="8" spans="1:31" ht="14.25" customHeight="1" x14ac:dyDescent="0.3">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x14ac:dyDescent="0.3">
      <c r="A9" s="529" t="s">
        <v>451</v>
      </c>
      <c r="B9" s="530" t="s">
        <v>452</v>
      </c>
      <c r="C9" s="532" t="s">
        <v>453</v>
      </c>
      <c r="D9" s="533" t="s">
        <v>454</v>
      </c>
      <c r="E9" s="293"/>
      <c r="F9" s="293"/>
      <c r="G9" s="293"/>
      <c r="H9" s="366"/>
      <c r="I9" s="192" t="s">
        <v>455</v>
      </c>
      <c r="J9" s="526" t="s">
        <v>456</v>
      </c>
      <c r="K9" s="534" t="s">
        <v>457</v>
      </c>
      <c r="L9" s="193"/>
      <c r="M9" s="193"/>
      <c r="N9" s="193"/>
      <c r="O9" s="193"/>
      <c r="P9" s="193"/>
      <c r="Q9" s="193"/>
      <c r="R9" s="193"/>
      <c r="S9" s="193"/>
      <c r="T9" s="193"/>
      <c r="U9" s="193"/>
      <c r="V9" s="193"/>
      <c r="W9" s="193"/>
      <c r="X9" s="193"/>
      <c r="Y9" s="193"/>
      <c r="Z9" s="193"/>
      <c r="AA9" s="193"/>
      <c r="AB9" s="193"/>
      <c r="AC9" s="193"/>
      <c r="AD9" s="193"/>
      <c r="AE9" s="193"/>
    </row>
    <row r="10" spans="1:31" ht="14.25" customHeight="1" x14ac:dyDescent="0.3">
      <c r="A10" s="279"/>
      <c r="B10" s="380"/>
      <c r="C10" s="380"/>
      <c r="D10" s="194" t="s">
        <v>458</v>
      </c>
      <c r="E10" s="195" t="s">
        <v>459</v>
      </c>
      <c r="F10" s="196" t="s">
        <v>460</v>
      </c>
      <c r="G10" s="196" t="s">
        <v>461</v>
      </c>
      <c r="H10" s="194" t="s">
        <v>462</v>
      </c>
      <c r="I10" s="197" t="s">
        <v>463</v>
      </c>
      <c r="J10" s="380"/>
      <c r="K10" s="291"/>
      <c r="L10" s="193"/>
      <c r="M10" s="193"/>
      <c r="N10" s="193"/>
      <c r="O10" s="193"/>
      <c r="P10" s="193"/>
      <c r="Q10" s="193"/>
      <c r="R10" s="193"/>
      <c r="S10" s="193"/>
      <c r="T10" s="193"/>
      <c r="U10" s="193"/>
      <c r="V10" s="193"/>
      <c r="W10" s="193"/>
      <c r="X10" s="193"/>
      <c r="Y10" s="193"/>
      <c r="Z10" s="193"/>
      <c r="AA10" s="193"/>
      <c r="AB10" s="193"/>
      <c r="AC10" s="193"/>
      <c r="AD10" s="193"/>
      <c r="AE10" s="193"/>
    </row>
    <row r="11" spans="1:31" ht="20.25" customHeight="1" x14ac:dyDescent="0.3">
      <c r="A11" s="548" t="s">
        <v>302</v>
      </c>
      <c r="B11" s="542" t="s">
        <v>72</v>
      </c>
      <c r="C11" s="544" t="s">
        <v>464</v>
      </c>
      <c r="D11" s="540" t="s">
        <v>465</v>
      </c>
      <c r="E11" s="199" t="s">
        <v>466</v>
      </c>
      <c r="F11" s="200" t="s">
        <v>422</v>
      </c>
      <c r="G11" s="200">
        <f>IF(F11="Asignado",15,0)</f>
        <v>15</v>
      </c>
      <c r="H11" s="541" t="s">
        <v>467</v>
      </c>
      <c r="I11" s="542" t="s">
        <v>444</v>
      </c>
      <c r="J11" s="542"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555" t="str">
        <f>IF(J11="Fuerte","NO",IF(J11=" "," ","SI"))</f>
        <v>NO</v>
      </c>
      <c r="L11" s="201"/>
      <c r="M11" s="2"/>
      <c r="N11" s="2"/>
      <c r="O11" s="2"/>
      <c r="P11" s="2"/>
      <c r="Q11" s="2"/>
      <c r="R11" s="2"/>
      <c r="S11" s="2"/>
      <c r="T11" s="2"/>
      <c r="U11" s="2"/>
      <c r="V11" s="2"/>
      <c r="W11" s="2"/>
      <c r="X11" s="2"/>
      <c r="Y11" s="2"/>
      <c r="Z11" s="2"/>
      <c r="AA11" s="2"/>
      <c r="AB11" s="2"/>
      <c r="AC11" s="2"/>
      <c r="AD11" s="2"/>
      <c r="AE11" s="2"/>
    </row>
    <row r="12" spans="1:31" ht="29.25" customHeight="1" x14ac:dyDescent="0.3">
      <c r="A12" s="278"/>
      <c r="B12" s="362"/>
      <c r="C12" s="285"/>
      <c r="D12" s="362"/>
      <c r="E12" s="18" t="s">
        <v>468</v>
      </c>
      <c r="F12" s="43" t="s">
        <v>424</v>
      </c>
      <c r="G12" s="43">
        <f>IF(F12="Adecuado",15,0)</f>
        <v>15</v>
      </c>
      <c r="H12" s="283"/>
      <c r="I12" s="362"/>
      <c r="J12" s="362"/>
      <c r="K12" s="290"/>
      <c r="L12" s="2"/>
      <c r="M12" s="2"/>
      <c r="N12" s="2"/>
      <c r="O12" s="2"/>
      <c r="P12" s="2"/>
      <c r="Q12" s="2"/>
      <c r="R12" s="2"/>
      <c r="S12" s="2"/>
      <c r="T12" s="2"/>
      <c r="U12" s="2"/>
      <c r="V12" s="2"/>
      <c r="W12" s="2"/>
      <c r="X12" s="2"/>
      <c r="Y12" s="2"/>
      <c r="Z12" s="2"/>
      <c r="AA12" s="2"/>
      <c r="AB12" s="2"/>
      <c r="AC12" s="2"/>
      <c r="AD12" s="2"/>
      <c r="AE12" s="2"/>
    </row>
    <row r="13" spans="1:31" ht="43.5" customHeight="1" x14ac:dyDescent="0.3">
      <c r="A13" s="278"/>
      <c r="B13" s="362"/>
      <c r="C13" s="285"/>
      <c r="D13" s="198" t="s">
        <v>469</v>
      </c>
      <c r="E13" s="18" t="s">
        <v>470</v>
      </c>
      <c r="F13" s="43" t="s">
        <v>427</v>
      </c>
      <c r="G13" s="43">
        <f>IF(F13="Oportuna",15,0)</f>
        <v>15</v>
      </c>
      <c r="H13" s="283"/>
      <c r="I13" s="362"/>
      <c r="J13" s="362"/>
      <c r="K13" s="290"/>
      <c r="L13" s="2"/>
      <c r="M13" s="2"/>
      <c r="N13" s="2"/>
      <c r="O13" s="2"/>
      <c r="P13" s="2"/>
      <c r="Q13" s="2"/>
      <c r="R13" s="2"/>
      <c r="S13" s="2"/>
      <c r="T13" s="2"/>
      <c r="U13" s="2"/>
      <c r="V13" s="2"/>
      <c r="W13" s="2"/>
      <c r="X13" s="2"/>
      <c r="Y13" s="2"/>
      <c r="Z13" s="2"/>
      <c r="AA13" s="2"/>
      <c r="AB13" s="2"/>
      <c r="AC13" s="2"/>
      <c r="AD13" s="2"/>
      <c r="AE13" s="2"/>
    </row>
    <row r="14" spans="1:31" ht="43.5" customHeight="1" x14ac:dyDescent="0.3">
      <c r="A14" s="278"/>
      <c r="B14" s="362"/>
      <c r="C14" s="285"/>
      <c r="D14" s="198" t="s">
        <v>471</v>
      </c>
      <c r="E14" s="18" t="s">
        <v>472</v>
      </c>
      <c r="F14" s="87" t="s">
        <v>430</v>
      </c>
      <c r="G14" s="43">
        <f>IF(F14="Prevenir",15,IF(F14="Detectar",10,0))</f>
        <v>15</v>
      </c>
      <c r="H14" s="283"/>
      <c r="I14" s="362"/>
      <c r="J14" s="362"/>
      <c r="K14" s="290"/>
      <c r="L14" s="2"/>
      <c r="M14" s="2"/>
      <c r="N14" s="2"/>
      <c r="O14" s="2"/>
      <c r="P14" s="2"/>
      <c r="Q14" s="2"/>
      <c r="R14" s="2"/>
      <c r="S14" s="2"/>
      <c r="T14" s="2"/>
      <c r="U14" s="2"/>
      <c r="V14" s="2"/>
      <c r="W14" s="2"/>
      <c r="X14" s="2"/>
      <c r="Y14" s="2"/>
      <c r="Z14" s="2"/>
      <c r="AA14" s="2"/>
      <c r="AB14" s="2"/>
      <c r="AC14" s="2"/>
      <c r="AD14" s="2"/>
      <c r="AE14" s="2"/>
    </row>
    <row r="15" spans="1:31" ht="29.25" customHeight="1" x14ac:dyDescent="0.3">
      <c r="A15" s="278"/>
      <c r="B15" s="362"/>
      <c r="C15" s="285"/>
      <c r="D15" s="198" t="s">
        <v>473</v>
      </c>
      <c r="E15" s="18" t="s">
        <v>474</v>
      </c>
      <c r="F15" s="43" t="s">
        <v>434</v>
      </c>
      <c r="G15" s="43">
        <f>IF(F15="Confiable",15,0)</f>
        <v>15</v>
      </c>
      <c r="H15" s="283"/>
      <c r="I15" s="362"/>
      <c r="J15" s="362"/>
      <c r="K15" s="290"/>
      <c r="L15" s="2"/>
      <c r="M15" s="2"/>
      <c r="N15" s="2"/>
      <c r="O15" s="2"/>
      <c r="P15" s="2"/>
      <c r="Q15" s="2"/>
      <c r="R15" s="2"/>
      <c r="S15" s="2"/>
      <c r="T15" s="2"/>
      <c r="U15" s="2"/>
      <c r="V15" s="2"/>
      <c r="W15" s="2"/>
      <c r="X15" s="2"/>
      <c r="Y15" s="2"/>
      <c r="Z15" s="2"/>
      <c r="AA15" s="2"/>
      <c r="AB15" s="2"/>
      <c r="AC15" s="2"/>
      <c r="AD15" s="2"/>
      <c r="AE15" s="2"/>
    </row>
    <row r="16" spans="1:31" ht="43.5" customHeight="1" x14ac:dyDescent="0.3">
      <c r="A16" s="278"/>
      <c r="B16" s="362"/>
      <c r="C16" s="285"/>
      <c r="D16" s="198" t="s">
        <v>475</v>
      </c>
      <c r="E16" s="18" t="s">
        <v>476</v>
      </c>
      <c r="F16" s="87" t="s">
        <v>437</v>
      </c>
      <c r="G16" s="43">
        <f>IF(F16="Se investigan y se resuelven oportunamente",15,0)</f>
        <v>15</v>
      </c>
      <c r="H16" s="283"/>
      <c r="I16" s="362"/>
      <c r="J16" s="362"/>
      <c r="K16" s="290"/>
      <c r="L16" s="2"/>
      <c r="M16" s="2"/>
      <c r="N16" s="2"/>
      <c r="O16" s="2"/>
      <c r="P16" s="2"/>
      <c r="Q16" s="2"/>
      <c r="R16" s="2"/>
      <c r="S16" s="2"/>
      <c r="T16" s="2"/>
      <c r="U16" s="2"/>
      <c r="V16" s="2"/>
      <c r="W16" s="2"/>
      <c r="X16" s="2"/>
      <c r="Y16" s="2"/>
      <c r="Z16" s="2"/>
      <c r="AA16" s="2"/>
      <c r="AB16" s="2"/>
      <c r="AC16" s="2"/>
      <c r="AD16" s="2"/>
      <c r="AE16" s="2"/>
    </row>
    <row r="17" spans="1:31" ht="29.25" customHeight="1" x14ac:dyDescent="0.3">
      <c r="A17" s="337"/>
      <c r="B17" s="362"/>
      <c r="C17" s="340"/>
      <c r="D17" s="202" t="s">
        <v>477</v>
      </c>
      <c r="E17" s="18" t="s">
        <v>478</v>
      </c>
      <c r="F17" s="43" t="s">
        <v>440</v>
      </c>
      <c r="G17" s="43">
        <f>IF(F17="Completa",10,IF(F17="Incompleta",5,0))</f>
        <v>10</v>
      </c>
      <c r="H17" s="338"/>
      <c r="I17" s="363"/>
      <c r="J17" s="363"/>
      <c r="K17" s="341"/>
      <c r="L17" s="2"/>
      <c r="M17" s="2"/>
      <c r="N17" s="2"/>
      <c r="O17" s="2"/>
      <c r="P17" s="2"/>
      <c r="Q17" s="2"/>
      <c r="R17" s="2"/>
      <c r="S17" s="2"/>
      <c r="T17" s="2"/>
      <c r="U17" s="2"/>
      <c r="V17" s="2"/>
      <c r="W17" s="2"/>
      <c r="X17" s="2"/>
      <c r="Y17" s="2"/>
      <c r="Z17" s="2"/>
      <c r="AA17" s="2"/>
      <c r="AB17" s="2"/>
      <c r="AC17" s="2"/>
      <c r="AD17" s="2"/>
      <c r="AE17" s="2"/>
    </row>
    <row r="18" spans="1:31" ht="14.25" customHeight="1" x14ac:dyDescent="0.3">
      <c r="A18" s="203"/>
      <c r="B18" s="204"/>
      <c r="C18" s="205"/>
      <c r="D18" s="206"/>
      <c r="E18" s="207" t="s">
        <v>479</v>
      </c>
      <c r="F18" s="208"/>
      <c r="G18" s="209">
        <f>SUM(G11:G17)</f>
        <v>100</v>
      </c>
      <c r="H18" s="210"/>
      <c r="I18" s="211"/>
      <c r="J18" s="211"/>
      <c r="K18" s="212"/>
      <c r="L18" s="2"/>
      <c r="M18" s="2"/>
      <c r="N18" s="2"/>
      <c r="O18" s="2"/>
      <c r="P18" s="2"/>
      <c r="Q18" s="2"/>
      <c r="R18" s="2"/>
      <c r="S18" s="2"/>
      <c r="T18" s="2"/>
      <c r="U18" s="2"/>
      <c r="V18" s="2"/>
      <c r="W18" s="2"/>
      <c r="X18" s="2"/>
      <c r="Y18" s="2"/>
      <c r="Z18" s="2"/>
      <c r="AA18" s="2"/>
      <c r="AB18" s="2"/>
      <c r="AC18" s="2"/>
      <c r="AD18" s="2"/>
      <c r="AE18" s="2"/>
    </row>
    <row r="19" spans="1:31" ht="14.25" customHeight="1" x14ac:dyDescent="0.3">
      <c r="A19" s="213"/>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3">
      <c r="A20" s="529" t="s">
        <v>451</v>
      </c>
      <c r="B20" s="530" t="s">
        <v>452</v>
      </c>
      <c r="C20" s="532" t="s">
        <v>480</v>
      </c>
      <c r="D20" s="533" t="s">
        <v>454</v>
      </c>
      <c r="E20" s="293"/>
      <c r="F20" s="293"/>
      <c r="G20" s="293"/>
      <c r="H20" s="366"/>
      <c r="I20" s="192" t="s">
        <v>455</v>
      </c>
      <c r="J20" s="526" t="s">
        <v>456</v>
      </c>
      <c r="K20" s="534" t="s">
        <v>457</v>
      </c>
      <c r="L20" s="193"/>
      <c r="M20" s="193"/>
      <c r="N20" s="193"/>
      <c r="O20" s="193"/>
      <c r="P20" s="193"/>
      <c r="Q20" s="193"/>
      <c r="R20" s="193"/>
      <c r="S20" s="193"/>
      <c r="T20" s="193"/>
      <c r="U20" s="193"/>
      <c r="V20" s="193"/>
      <c r="W20" s="193"/>
      <c r="X20" s="193"/>
      <c r="Y20" s="193"/>
      <c r="Z20" s="193"/>
      <c r="AA20" s="193"/>
      <c r="AB20" s="193"/>
      <c r="AC20" s="193"/>
      <c r="AD20" s="193"/>
      <c r="AE20" s="193"/>
    </row>
    <row r="21" spans="1:31" ht="14.25" customHeight="1" x14ac:dyDescent="0.3">
      <c r="A21" s="279"/>
      <c r="B21" s="531"/>
      <c r="C21" s="380"/>
      <c r="D21" s="194" t="s">
        <v>458</v>
      </c>
      <c r="E21" s="195" t="s">
        <v>459</v>
      </c>
      <c r="F21" s="194" t="s">
        <v>460</v>
      </c>
      <c r="G21" s="194" t="s">
        <v>461</v>
      </c>
      <c r="H21" s="194" t="s">
        <v>481</v>
      </c>
      <c r="I21" s="197" t="s">
        <v>463</v>
      </c>
      <c r="J21" s="380"/>
      <c r="K21" s="291"/>
      <c r="L21" s="193"/>
      <c r="M21" s="193"/>
      <c r="N21" s="193"/>
      <c r="O21" s="193"/>
      <c r="P21" s="193"/>
      <c r="Q21" s="193"/>
      <c r="R21" s="193"/>
      <c r="S21" s="193"/>
      <c r="T21" s="193"/>
      <c r="U21" s="193"/>
      <c r="V21" s="193"/>
      <c r="W21" s="193"/>
      <c r="X21" s="193"/>
      <c r="Y21" s="193"/>
      <c r="Z21" s="193"/>
      <c r="AA21" s="193"/>
      <c r="AB21" s="193"/>
      <c r="AC21" s="193"/>
      <c r="AD21" s="193"/>
      <c r="AE21" s="193"/>
    </row>
    <row r="22" spans="1:31" ht="20.25" customHeight="1" x14ac:dyDescent="0.3">
      <c r="A22" s="535" t="s">
        <v>302</v>
      </c>
      <c r="B22" s="535" t="s">
        <v>78</v>
      </c>
      <c r="C22" s="543" t="s">
        <v>482</v>
      </c>
      <c r="D22" s="539" t="s">
        <v>465</v>
      </c>
      <c r="E22" s="214" t="s">
        <v>466</v>
      </c>
      <c r="F22" s="215" t="s">
        <v>422</v>
      </c>
      <c r="G22" s="215">
        <f>IF(F22="Asignado",15,0)</f>
        <v>15</v>
      </c>
      <c r="H22" s="527" t="s">
        <v>467</v>
      </c>
      <c r="I22" s="528" t="s">
        <v>444</v>
      </c>
      <c r="J22" s="528"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538" t="str">
        <f>IF(J22="Fuerte","NO",IF(J22=" "," ","SI"))</f>
        <v>NO</v>
      </c>
      <c r="L22" s="2"/>
      <c r="M22" s="2"/>
      <c r="N22" s="2"/>
      <c r="O22" s="2"/>
      <c r="P22" s="2"/>
      <c r="Q22" s="2"/>
      <c r="R22" s="2"/>
      <c r="S22" s="2"/>
      <c r="T22" s="2"/>
      <c r="U22" s="2"/>
      <c r="V22" s="2"/>
      <c r="W22" s="2"/>
      <c r="X22" s="2"/>
      <c r="Y22" s="2"/>
      <c r="Z22" s="2"/>
      <c r="AA22" s="2"/>
      <c r="AB22" s="2"/>
      <c r="AC22" s="2"/>
      <c r="AD22" s="2"/>
      <c r="AE22" s="2"/>
    </row>
    <row r="23" spans="1:31" ht="29.25" customHeight="1" x14ac:dyDescent="0.3">
      <c r="A23" s="536"/>
      <c r="B23" s="536"/>
      <c r="C23" s="278"/>
      <c r="D23" s="362"/>
      <c r="E23" s="18" t="s">
        <v>468</v>
      </c>
      <c r="F23" s="43" t="s">
        <v>424</v>
      </c>
      <c r="G23" s="43">
        <f>IF(F23="Adecuado",15,0)</f>
        <v>15</v>
      </c>
      <c r="H23" s="283"/>
      <c r="I23" s="362"/>
      <c r="J23" s="362"/>
      <c r="K23" s="290"/>
      <c r="L23" s="2"/>
      <c r="M23" s="2"/>
      <c r="N23" s="2"/>
      <c r="O23" s="2"/>
      <c r="P23" s="2"/>
      <c r="Q23" s="2"/>
      <c r="R23" s="2"/>
      <c r="S23" s="2"/>
      <c r="T23" s="2"/>
      <c r="U23" s="2"/>
      <c r="V23" s="2"/>
      <c r="W23" s="2"/>
      <c r="X23" s="2"/>
      <c r="Y23" s="2"/>
      <c r="Z23" s="2"/>
      <c r="AA23" s="2"/>
      <c r="AB23" s="2"/>
      <c r="AC23" s="2"/>
      <c r="AD23" s="2"/>
      <c r="AE23" s="2"/>
    </row>
    <row r="24" spans="1:31" ht="43.5" customHeight="1" x14ac:dyDescent="0.3">
      <c r="A24" s="536"/>
      <c r="B24" s="536"/>
      <c r="C24" s="278"/>
      <c r="D24" s="198" t="s">
        <v>469</v>
      </c>
      <c r="E24" s="18" t="s">
        <v>470</v>
      </c>
      <c r="F24" s="43" t="s">
        <v>427</v>
      </c>
      <c r="G24" s="43">
        <f>IF(F24="Oportuna",15,0)</f>
        <v>15</v>
      </c>
      <c r="H24" s="283"/>
      <c r="I24" s="362"/>
      <c r="J24" s="362"/>
      <c r="K24" s="290"/>
      <c r="L24" s="2"/>
      <c r="M24" s="2"/>
      <c r="N24" s="2"/>
      <c r="O24" s="2"/>
      <c r="P24" s="2"/>
      <c r="Q24" s="2"/>
      <c r="R24" s="2"/>
      <c r="S24" s="2"/>
      <c r="T24" s="2"/>
      <c r="U24" s="2"/>
      <c r="V24" s="2"/>
      <c r="W24" s="2"/>
      <c r="X24" s="2"/>
      <c r="Y24" s="2"/>
      <c r="Z24" s="2"/>
      <c r="AA24" s="2"/>
      <c r="AB24" s="2"/>
      <c r="AC24" s="2"/>
      <c r="AD24" s="2"/>
      <c r="AE24" s="2"/>
    </row>
    <row r="25" spans="1:31" ht="43.5" customHeight="1" x14ac:dyDescent="0.3">
      <c r="A25" s="536"/>
      <c r="B25" s="536"/>
      <c r="C25" s="278"/>
      <c r="D25" s="198" t="s">
        <v>471</v>
      </c>
      <c r="E25" s="18" t="s">
        <v>472</v>
      </c>
      <c r="F25" s="87" t="s">
        <v>430</v>
      </c>
      <c r="G25" s="43">
        <f>IF(F25="Prevenir",15,IF(F25="Detectar",10,0))</f>
        <v>15</v>
      </c>
      <c r="H25" s="283"/>
      <c r="I25" s="362"/>
      <c r="J25" s="362"/>
      <c r="K25" s="290"/>
      <c r="L25" s="2"/>
      <c r="M25" s="2"/>
      <c r="N25" s="2"/>
      <c r="O25" s="2"/>
      <c r="P25" s="2"/>
      <c r="Q25" s="2"/>
      <c r="R25" s="2"/>
      <c r="S25" s="2"/>
      <c r="T25" s="2"/>
      <c r="U25" s="2"/>
      <c r="V25" s="2"/>
      <c r="W25" s="2"/>
      <c r="X25" s="2"/>
      <c r="Y25" s="2"/>
      <c r="Z25" s="2"/>
      <c r="AA25" s="2"/>
      <c r="AB25" s="2"/>
      <c r="AC25" s="2"/>
      <c r="AD25" s="2"/>
      <c r="AE25" s="2"/>
    </row>
    <row r="26" spans="1:31" ht="29.25" customHeight="1" x14ac:dyDescent="0.3">
      <c r="A26" s="536"/>
      <c r="B26" s="536"/>
      <c r="C26" s="278"/>
      <c r="D26" s="198" t="s">
        <v>483</v>
      </c>
      <c r="E26" s="18" t="s">
        <v>474</v>
      </c>
      <c r="F26" s="43" t="s">
        <v>434</v>
      </c>
      <c r="G26" s="43">
        <f>IF(F26="Confiable",15,0)</f>
        <v>15</v>
      </c>
      <c r="H26" s="283"/>
      <c r="I26" s="362"/>
      <c r="J26" s="362"/>
      <c r="K26" s="290"/>
      <c r="L26" s="2"/>
      <c r="M26" s="2"/>
      <c r="N26" s="2"/>
      <c r="O26" s="2"/>
      <c r="P26" s="2"/>
      <c r="Q26" s="2"/>
      <c r="R26" s="2"/>
      <c r="S26" s="2"/>
      <c r="T26" s="2"/>
      <c r="U26" s="2"/>
      <c r="V26" s="2"/>
      <c r="W26" s="2"/>
      <c r="X26" s="2"/>
      <c r="Y26" s="2"/>
      <c r="Z26" s="2"/>
      <c r="AA26" s="2"/>
      <c r="AB26" s="2"/>
      <c r="AC26" s="2"/>
      <c r="AD26" s="2"/>
      <c r="AE26" s="2"/>
    </row>
    <row r="27" spans="1:31" ht="43.5" customHeight="1" x14ac:dyDescent="0.3">
      <c r="A27" s="536"/>
      <c r="B27" s="536"/>
      <c r="C27" s="278"/>
      <c r="D27" s="198" t="s">
        <v>484</v>
      </c>
      <c r="E27" s="18" t="s">
        <v>476</v>
      </c>
      <c r="F27" s="87" t="s">
        <v>437</v>
      </c>
      <c r="G27" s="43">
        <f>IF(F27="Se investigan y se resuelven oportunamente",15,0)</f>
        <v>15</v>
      </c>
      <c r="H27" s="283"/>
      <c r="I27" s="362"/>
      <c r="J27" s="362"/>
      <c r="K27" s="290"/>
      <c r="L27" s="2"/>
      <c r="M27" s="2"/>
      <c r="N27" s="2"/>
      <c r="O27" s="2"/>
      <c r="P27" s="2"/>
      <c r="Q27" s="2"/>
      <c r="R27" s="2"/>
      <c r="S27" s="2"/>
      <c r="T27" s="2"/>
      <c r="U27" s="2"/>
      <c r="V27" s="2"/>
      <c r="W27" s="2"/>
      <c r="X27" s="2"/>
      <c r="Y27" s="2"/>
      <c r="Z27" s="2"/>
      <c r="AA27" s="2"/>
      <c r="AB27" s="2"/>
      <c r="AC27" s="2"/>
      <c r="AD27" s="2"/>
      <c r="AE27" s="2"/>
    </row>
    <row r="28" spans="1:31" ht="29.25" customHeight="1" x14ac:dyDescent="0.3">
      <c r="A28" s="537"/>
      <c r="B28" s="536"/>
      <c r="C28" s="337"/>
      <c r="D28" s="202" t="s">
        <v>477</v>
      </c>
      <c r="E28" s="18" t="s">
        <v>478</v>
      </c>
      <c r="F28" s="43" t="s">
        <v>440</v>
      </c>
      <c r="G28" s="43">
        <f>IF(F28="Completa",10,IF(F28="Incompleta",5,0))</f>
        <v>10</v>
      </c>
      <c r="H28" s="338"/>
      <c r="I28" s="363"/>
      <c r="J28" s="363"/>
      <c r="K28" s="341"/>
      <c r="L28" s="2"/>
      <c r="M28" s="2"/>
      <c r="N28" s="2"/>
      <c r="O28" s="2"/>
      <c r="P28" s="2"/>
      <c r="Q28" s="2"/>
      <c r="R28" s="2"/>
      <c r="S28" s="2"/>
      <c r="T28" s="2"/>
      <c r="U28" s="2"/>
      <c r="V28" s="2"/>
      <c r="W28" s="2"/>
      <c r="X28" s="2"/>
      <c r="Y28" s="2"/>
      <c r="Z28" s="2"/>
      <c r="AA28" s="2"/>
      <c r="AB28" s="2"/>
      <c r="AC28" s="2"/>
      <c r="AD28" s="2"/>
      <c r="AE28" s="2"/>
    </row>
    <row r="29" spans="1:31" ht="14.25" customHeight="1" x14ac:dyDescent="0.3">
      <c r="A29" s="203"/>
      <c r="B29" s="216"/>
      <c r="C29" s="217"/>
      <c r="D29" s="206"/>
      <c r="E29" s="218" t="s">
        <v>479</v>
      </c>
      <c r="F29" s="209"/>
      <c r="G29" s="209">
        <f>SUM(G22:G28)</f>
        <v>100</v>
      </c>
      <c r="H29" s="210"/>
      <c r="I29" s="211"/>
      <c r="J29" s="211"/>
      <c r="K29" s="212"/>
      <c r="L29" s="2"/>
      <c r="M29" s="2"/>
      <c r="N29" s="2"/>
      <c r="O29" s="2"/>
      <c r="P29" s="2"/>
      <c r="Q29" s="2"/>
      <c r="R29" s="2"/>
      <c r="S29" s="2"/>
      <c r="T29" s="2"/>
      <c r="U29" s="2"/>
      <c r="V29" s="2"/>
      <c r="W29" s="2"/>
      <c r="X29" s="2"/>
      <c r="Y29" s="2"/>
      <c r="Z29" s="2"/>
      <c r="AA29" s="2"/>
      <c r="AB29" s="2"/>
      <c r="AC29" s="2"/>
      <c r="AD29" s="2"/>
      <c r="AE29" s="2"/>
    </row>
    <row r="30" spans="1:31"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3">
      <c r="A31" s="529" t="s">
        <v>451</v>
      </c>
      <c r="B31" s="530" t="s">
        <v>452</v>
      </c>
      <c r="C31" s="532" t="s">
        <v>480</v>
      </c>
      <c r="D31" s="533" t="s">
        <v>454</v>
      </c>
      <c r="E31" s="293"/>
      <c r="F31" s="293"/>
      <c r="G31" s="293"/>
      <c r="H31" s="366"/>
      <c r="I31" s="192" t="s">
        <v>455</v>
      </c>
      <c r="J31" s="526" t="s">
        <v>456</v>
      </c>
      <c r="K31" s="534" t="s">
        <v>457</v>
      </c>
      <c r="L31" s="193"/>
      <c r="M31" s="193"/>
      <c r="N31" s="193"/>
      <c r="O31" s="193"/>
      <c r="P31" s="193"/>
      <c r="Q31" s="193"/>
      <c r="R31" s="193"/>
      <c r="S31" s="193"/>
      <c r="T31" s="193"/>
      <c r="U31" s="193"/>
      <c r="V31" s="193"/>
      <c r="W31" s="193"/>
      <c r="X31" s="193"/>
      <c r="Y31" s="193"/>
      <c r="Z31" s="193"/>
      <c r="AA31" s="193"/>
      <c r="AB31" s="193"/>
      <c r="AC31" s="193"/>
      <c r="AD31" s="193"/>
      <c r="AE31" s="193"/>
    </row>
    <row r="32" spans="1:31" ht="14.25" customHeight="1" x14ac:dyDescent="0.3">
      <c r="A32" s="279"/>
      <c r="B32" s="380"/>
      <c r="C32" s="380"/>
      <c r="D32" s="194" t="s">
        <v>458</v>
      </c>
      <c r="E32" s="195" t="s">
        <v>459</v>
      </c>
      <c r="F32" s="194" t="s">
        <v>460</v>
      </c>
      <c r="G32" s="194" t="s">
        <v>461</v>
      </c>
      <c r="H32" s="194" t="s">
        <v>481</v>
      </c>
      <c r="I32" s="197" t="s">
        <v>463</v>
      </c>
      <c r="J32" s="380"/>
      <c r="K32" s="291"/>
      <c r="L32" s="193"/>
      <c r="M32" s="193"/>
      <c r="N32" s="193"/>
      <c r="O32" s="193"/>
      <c r="P32" s="193"/>
      <c r="Q32" s="193"/>
      <c r="R32" s="193"/>
      <c r="S32" s="193"/>
      <c r="T32" s="193"/>
      <c r="U32" s="193"/>
      <c r="V32" s="193"/>
      <c r="W32" s="193"/>
      <c r="X32" s="193"/>
      <c r="Y32" s="193"/>
      <c r="Z32" s="193"/>
      <c r="AA32" s="193"/>
      <c r="AB32" s="193"/>
      <c r="AC32" s="193"/>
      <c r="AD32" s="193"/>
      <c r="AE32" s="193"/>
    </row>
    <row r="33" spans="1:31" ht="20.25" customHeight="1" x14ac:dyDescent="0.3">
      <c r="A33" s="547"/>
      <c r="B33" s="528"/>
      <c r="C33" s="544"/>
      <c r="D33" s="540" t="s">
        <v>465</v>
      </c>
      <c r="E33" s="199" t="s">
        <v>466</v>
      </c>
      <c r="F33" s="200" t="s">
        <v>421</v>
      </c>
      <c r="G33" s="200">
        <f>IF(F33="Asignado",15,0)</f>
        <v>0</v>
      </c>
      <c r="H33" s="541"/>
      <c r="I33" s="542" t="s">
        <v>421</v>
      </c>
      <c r="J33" s="542"/>
      <c r="K33" s="545"/>
      <c r="L33" s="2"/>
      <c r="M33" s="2"/>
      <c r="N33" s="2"/>
      <c r="O33" s="2"/>
      <c r="P33" s="2"/>
      <c r="Q33" s="2"/>
      <c r="R33" s="2"/>
      <c r="S33" s="2"/>
      <c r="T33" s="2"/>
      <c r="U33" s="2"/>
      <c r="V33" s="2"/>
      <c r="W33" s="2"/>
      <c r="X33" s="2"/>
      <c r="Y33" s="2"/>
      <c r="Z33" s="2"/>
      <c r="AA33" s="2"/>
      <c r="AB33" s="2"/>
      <c r="AC33" s="2"/>
      <c r="AD33" s="2"/>
      <c r="AE33" s="2"/>
    </row>
    <row r="34" spans="1:31" ht="14.25" customHeight="1" x14ac:dyDescent="0.3">
      <c r="A34" s="278"/>
      <c r="B34" s="362"/>
      <c r="C34" s="285"/>
      <c r="D34" s="362"/>
      <c r="E34" s="18" t="s">
        <v>468</v>
      </c>
      <c r="F34" s="43" t="s">
        <v>421</v>
      </c>
      <c r="G34" s="43">
        <f>IF(F34="Adecuado",15,0)</f>
        <v>0</v>
      </c>
      <c r="H34" s="283"/>
      <c r="I34" s="362"/>
      <c r="J34" s="362"/>
      <c r="K34" s="290"/>
      <c r="L34" s="2"/>
      <c r="M34" s="2"/>
      <c r="N34" s="2"/>
      <c r="O34" s="2"/>
      <c r="P34" s="2"/>
      <c r="Q34" s="2"/>
      <c r="R34" s="2"/>
      <c r="S34" s="2"/>
      <c r="T34" s="2"/>
      <c r="U34" s="2"/>
      <c r="V34" s="2"/>
      <c r="W34" s="2"/>
      <c r="X34" s="2"/>
      <c r="Y34" s="2"/>
      <c r="Z34" s="2"/>
      <c r="AA34" s="2"/>
      <c r="AB34" s="2"/>
      <c r="AC34" s="2"/>
      <c r="AD34" s="2"/>
      <c r="AE34" s="2"/>
    </row>
    <row r="35" spans="1:31" ht="14.25" customHeight="1" x14ac:dyDescent="0.3">
      <c r="A35" s="278"/>
      <c r="B35" s="362"/>
      <c r="C35" s="285"/>
      <c r="D35" s="198" t="s">
        <v>469</v>
      </c>
      <c r="E35" s="18" t="s">
        <v>470</v>
      </c>
      <c r="F35" s="43" t="s">
        <v>421</v>
      </c>
      <c r="G35" s="43">
        <f>IF(F35="Oportuna",15,0)</f>
        <v>0</v>
      </c>
      <c r="H35" s="283"/>
      <c r="I35" s="362"/>
      <c r="J35" s="362"/>
      <c r="K35" s="290"/>
      <c r="L35" s="2"/>
      <c r="M35" s="2"/>
      <c r="N35" s="2"/>
      <c r="O35" s="2"/>
      <c r="P35" s="2"/>
      <c r="Q35" s="2"/>
      <c r="R35" s="2"/>
      <c r="S35" s="2"/>
      <c r="T35" s="2"/>
      <c r="U35" s="2"/>
      <c r="V35" s="2"/>
      <c r="W35" s="2"/>
      <c r="X35" s="2"/>
      <c r="Y35" s="2"/>
      <c r="Z35" s="2"/>
      <c r="AA35" s="2"/>
      <c r="AB35" s="2"/>
      <c r="AC35" s="2"/>
      <c r="AD35" s="2"/>
      <c r="AE35" s="2"/>
    </row>
    <row r="36" spans="1:31" ht="14.25" customHeight="1" x14ac:dyDescent="0.3">
      <c r="A36" s="278"/>
      <c r="B36" s="362"/>
      <c r="C36" s="285"/>
      <c r="D36" s="198" t="s">
        <v>471</v>
      </c>
      <c r="E36" s="18" t="s">
        <v>472</v>
      </c>
      <c r="F36" s="87" t="s">
        <v>421</v>
      </c>
      <c r="G36" s="43">
        <f>IF(F36="Prevenir",15,IF(F36="Detectar",10,0))</f>
        <v>0</v>
      </c>
      <c r="H36" s="283"/>
      <c r="I36" s="362"/>
      <c r="J36" s="362"/>
      <c r="K36" s="290"/>
      <c r="L36" s="2"/>
      <c r="M36" s="2"/>
      <c r="N36" s="2"/>
      <c r="O36" s="2"/>
      <c r="P36" s="2"/>
      <c r="Q36" s="2"/>
      <c r="R36" s="2"/>
      <c r="S36" s="2"/>
      <c r="T36" s="2"/>
      <c r="U36" s="2"/>
      <c r="V36" s="2"/>
      <c r="W36" s="2"/>
      <c r="X36" s="2"/>
      <c r="Y36" s="2"/>
      <c r="Z36" s="2"/>
      <c r="AA36" s="2"/>
      <c r="AB36" s="2"/>
      <c r="AC36" s="2"/>
      <c r="AD36" s="2"/>
      <c r="AE36" s="2"/>
    </row>
    <row r="37" spans="1:31" ht="14.25" customHeight="1" x14ac:dyDescent="0.3">
      <c r="A37" s="278"/>
      <c r="B37" s="362"/>
      <c r="C37" s="285"/>
      <c r="D37" s="198" t="s">
        <v>483</v>
      </c>
      <c r="E37" s="18" t="s">
        <v>474</v>
      </c>
      <c r="F37" s="43" t="s">
        <v>421</v>
      </c>
      <c r="G37" s="43">
        <f>IF(F37="Confiable",15,0)</f>
        <v>0</v>
      </c>
      <c r="H37" s="283"/>
      <c r="I37" s="362"/>
      <c r="J37" s="362"/>
      <c r="K37" s="290"/>
      <c r="L37" s="2"/>
      <c r="M37" s="2"/>
      <c r="N37" s="2"/>
      <c r="O37" s="2"/>
      <c r="P37" s="2"/>
      <c r="Q37" s="2"/>
      <c r="R37" s="2"/>
      <c r="S37" s="2"/>
      <c r="T37" s="2"/>
      <c r="U37" s="2"/>
      <c r="V37" s="2"/>
      <c r="W37" s="2"/>
      <c r="X37" s="2"/>
      <c r="Y37" s="2"/>
      <c r="Z37" s="2"/>
      <c r="AA37" s="2"/>
      <c r="AB37" s="2"/>
      <c r="AC37" s="2"/>
      <c r="AD37" s="2"/>
      <c r="AE37" s="2"/>
    </row>
    <row r="38" spans="1:31" ht="14.25" customHeight="1" x14ac:dyDescent="0.3">
      <c r="A38" s="278"/>
      <c r="B38" s="362"/>
      <c r="C38" s="285"/>
      <c r="D38" s="198" t="s">
        <v>484</v>
      </c>
      <c r="E38" s="18" t="s">
        <v>476</v>
      </c>
      <c r="F38" s="87" t="s">
        <v>421</v>
      </c>
      <c r="G38" s="43">
        <f>IF(F38="Se investigan y se resuelven oportunamente",15,0)</f>
        <v>0</v>
      </c>
      <c r="H38" s="283"/>
      <c r="I38" s="362"/>
      <c r="J38" s="362"/>
      <c r="K38" s="290"/>
      <c r="L38" s="2"/>
      <c r="M38" s="2"/>
      <c r="N38" s="2"/>
      <c r="O38" s="2"/>
      <c r="P38" s="2"/>
      <c r="Q38" s="2"/>
      <c r="R38" s="2"/>
      <c r="S38" s="2"/>
      <c r="T38" s="2"/>
      <c r="U38" s="2"/>
      <c r="V38" s="2"/>
      <c r="W38" s="2"/>
      <c r="X38" s="2"/>
      <c r="Y38" s="2"/>
      <c r="Z38" s="2"/>
      <c r="AA38" s="2"/>
      <c r="AB38" s="2"/>
      <c r="AC38" s="2"/>
      <c r="AD38" s="2"/>
      <c r="AE38" s="2"/>
    </row>
    <row r="39" spans="1:31" ht="14.25" customHeight="1" x14ac:dyDescent="0.3">
      <c r="A39" s="337"/>
      <c r="B39" s="363"/>
      <c r="C39" s="340"/>
      <c r="D39" s="202" t="s">
        <v>477</v>
      </c>
      <c r="E39" s="18" t="s">
        <v>478</v>
      </c>
      <c r="F39" s="43" t="s">
        <v>421</v>
      </c>
      <c r="G39" s="43">
        <f>IF(F39="Completa",10,IF(F39="Incompleta",5,0))</f>
        <v>0</v>
      </c>
      <c r="H39" s="338"/>
      <c r="I39" s="363"/>
      <c r="J39" s="363"/>
      <c r="K39" s="341"/>
      <c r="L39" s="2"/>
      <c r="M39" s="2"/>
      <c r="N39" s="2"/>
      <c r="O39" s="2"/>
      <c r="P39" s="2"/>
      <c r="Q39" s="2"/>
      <c r="R39" s="2"/>
      <c r="S39" s="2"/>
      <c r="T39" s="2"/>
      <c r="U39" s="2"/>
      <c r="V39" s="2"/>
      <c r="W39" s="2"/>
      <c r="X39" s="2"/>
      <c r="Y39" s="2"/>
      <c r="Z39" s="2"/>
      <c r="AA39" s="2"/>
      <c r="AB39" s="2"/>
      <c r="AC39" s="2"/>
      <c r="AD39" s="2"/>
      <c r="AE39" s="2"/>
    </row>
    <row r="40" spans="1:31" ht="14.25" customHeight="1" x14ac:dyDescent="0.3">
      <c r="A40" s="219"/>
      <c r="B40" s="220"/>
      <c r="C40" s="205"/>
      <c r="D40" s="206"/>
      <c r="E40" s="221" t="s">
        <v>479</v>
      </c>
      <c r="F40" s="209"/>
      <c r="G40" s="209">
        <f>SUM(G33:G39)</f>
        <v>0</v>
      </c>
      <c r="H40" s="210"/>
      <c r="I40" s="211"/>
      <c r="J40" s="211"/>
      <c r="K40" s="212"/>
      <c r="L40" s="2"/>
      <c r="M40" s="2"/>
      <c r="N40" s="2"/>
      <c r="O40" s="2"/>
      <c r="P40" s="2"/>
      <c r="Q40" s="2"/>
      <c r="R40" s="2"/>
      <c r="S40" s="2"/>
      <c r="T40" s="2"/>
      <c r="U40" s="2"/>
      <c r="V40" s="2"/>
      <c r="W40" s="2"/>
      <c r="X40" s="2"/>
      <c r="Y40" s="2"/>
      <c r="Z40" s="2"/>
      <c r="AA40" s="2"/>
      <c r="AB40" s="2"/>
      <c r="AC40" s="2"/>
      <c r="AD40" s="2"/>
      <c r="AE40" s="2"/>
    </row>
    <row r="41" spans="1:31" ht="14.25" customHeight="1" x14ac:dyDescent="0.3">
      <c r="A41" s="213"/>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30" customHeight="1" x14ac:dyDescent="0.3">
      <c r="A42" s="529" t="s">
        <v>451</v>
      </c>
      <c r="B42" s="530" t="s">
        <v>452</v>
      </c>
      <c r="C42" s="532" t="s">
        <v>480</v>
      </c>
      <c r="D42" s="533" t="s">
        <v>454</v>
      </c>
      <c r="E42" s="293"/>
      <c r="F42" s="293"/>
      <c r="G42" s="293"/>
      <c r="H42" s="366"/>
      <c r="I42" s="192" t="s">
        <v>455</v>
      </c>
      <c r="J42" s="526" t="s">
        <v>456</v>
      </c>
      <c r="K42" s="534" t="s">
        <v>457</v>
      </c>
      <c r="L42" s="193"/>
      <c r="M42" s="193"/>
      <c r="N42" s="193"/>
      <c r="O42" s="193"/>
      <c r="P42" s="193"/>
      <c r="Q42" s="193"/>
      <c r="R42" s="193"/>
      <c r="S42" s="193"/>
      <c r="T42" s="193"/>
      <c r="U42" s="193"/>
      <c r="V42" s="193"/>
      <c r="W42" s="193"/>
      <c r="X42" s="193"/>
      <c r="Y42" s="193"/>
      <c r="Z42" s="193"/>
      <c r="AA42" s="193"/>
      <c r="AB42" s="193"/>
      <c r="AC42" s="193"/>
      <c r="AD42" s="193"/>
      <c r="AE42" s="193"/>
    </row>
    <row r="43" spans="1:31" ht="14.25" customHeight="1" x14ac:dyDescent="0.3">
      <c r="A43" s="279"/>
      <c r="B43" s="380"/>
      <c r="C43" s="380"/>
      <c r="D43" s="194" t="s">
        <v>458</v>
      </c>
      <c r="E43" s="195" t="s">
        <v>459</v>
      </c>
      <c r="F43" s="194" t="s">
        <v>460</v>
      </c>
      <c r="G43" s="194" t="s">
        <v>461</v>
      </c>
      <c r="H43" s="194" t="s">
        <v>481</v>
      </c>
      <c r="I43" s="197" t="s">
        <v>463</v>
      </c>
      <c r="J43" s="380"/>
      <c r="K43" s="291"/>
      <c r="L43" s="193"/>
      <c r="M43" s="193"/>
      <c r="N43" s="193"/>
      <c r="O43" s="193"/>
      <c r="P43" s="193"/>
      <c r="Q43" s="193"/>
      <c r="R43" s="193"/>
      <c r="S43" s="193"/>
      <c r="T43" s="193"/>
      <c r="U43" s="193"/>
      <c r="V43" s="193"/>
      <c r="W43" s="193"/>
      <c r="X43" s="193"/>
      <c r="Y43" s="193"/>
      <c r="Z43" s="193"/>
      <c r="AA43" s="193"/>
      <c r="AB43" s="193"/>
      <c r="AC43" s="193"/>
      <c r="AD43" s="193"/>
      <c r="AE43" s="193"/>
    </row>
    <row r="44" spans="1:31" ht="20.25" customHeight="1" x14ac:dyDescent="0.3">
      <c r="A44" s="547"/>
      <c r="B44" s="404"/>
      <c r="C44" s="546"/>
      <c r="D44" s="540" t="s">
        <v>465</v>
      </c>
      <c r="E44" s="199" t="s">
        <v>466</v>
      </c>
      <c r="F44" s="200" t="s">
        <v>421</v>
      </c>
      <c r="G44" s="200">
        <f>IF(F44="Asignado",15,0)</f>
        <v>0</v>
      </c>
      <c r="H44" s="541" t="str">
        <f>IF(AND(G51&gt;0,G51&lt;=85),"Débil",IF(AND(G51&gt;85,G51&lt;=95),"Moderado",IF(G51&gt;96,"Fuerte"," ")))</f>
        <v xml:space="preserve"> </v>
      </c>
      <c r="I44" s="542" t="s">
        <v>421</v>
      </c>
      <c r="J44" s="54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545" t="str">
        <f>IF(J44="Fuerte","NO",IF(J44=" "," ","SI"))</f>
        <v xml:space="preserve"> </v>
      </c>
      <c r="L44" s="2"/>
      <c r="M44" s="2"/>
      <c r="N44" s="2"/>
      <c r="O44" s="2"/>
      <c r="P44" s="2"/>
      <c r="Q44" s="2"/>
      <c r="R44" s="2"/>
      <c r="S44" s="2"/>
      <c r="T44" s="2"/>
      <c r="U44" s="2"/>
      <c r="V44" s="2"/>
      <c r="W44" s="2"/>
      <c r="X44" s="2"/>
      <c r="Y44" s="2"/>
      <c r="Z44" s="2"/>
      <c r="AA44" s="2"/>
      <c r="AB44" s="2"/>
      <c r="AC44" s="2"/>
      <c r="AD44" s="2"/>
      <c r="AE44" s="2"/>
    </row>
    <row r="45" spans="1:31" ht="14.25" customHeight="1" x14ac:dyDescent="0.3">
      <c r="A45" s="278"/>
      <c r="B45" s="290"/>
      <c r="C45" s="278"/>
      <c r="D45" s="362"/>
      <c r="E45" s="18" t="s">
        <v>468</v>
      </c>
      <c r="F45" s="43" t="s">
        <v>421</v>
      </c>
      <c r="G45" s="43">
        <f>IF(F45="Adecuado",15,0)</f>
        <v>0</v>
      </c>
      <c r="H45" s="283"/>
      <c r="I45" s="362"/>
      <c r="J45" s="362"/>
      <c r="K45" s="290"/>
      <c r="L45" s="2"/>
      <c r="M45" s="2"/>
      <c r="N45" s="2"/>
      <c r="O45" s="2"/>
      <c r="P45" s="2"/>
      <c r="Q45" s="2"/>
      <c r="R45" s="2"/>
      <c r="S45" s="2"/>
      <c r="T45" s="2"/>
      <c r="U45" s="2"/>
      <c r="V45" s="2"/>
      <c r="W45" s="2"/>
      <c r="X45" s="2"/>
      <c r="Y45" s="2"/>
      <c r="Z45" s="2"/>
      <c r="AA45" s="2"/>
      <c r="AB45" s="2"/>
      <c r="AC45" s="2"/>
      <c r="AD45" s="2"/>
      <c r="AE45" s="2"/>
    </row>
    <row r="46" spans="1:31" ht="14.25" customHeight="1" x14ac:dyDescent="0.3">
      <c r="A46" s="278"/>
      <c r="B46" s="290"/>
      <c r="C46" s="278"/>
      <c r="D46" s="198" t="s">
        <v>469</v>
      </c>
      <c r="E46" s="18" t="s">
        <v>470</v>
      </c>
      <c r="F46" s="43" t="s">
        <v>421</v>
      </c>
      <c r="G46" s="43">
        <f>IF(F46="Oportuna",15,0)</f>
        <v>0</v>
      </c>
      <c r="H46" s="283"/>
      <c r="I46" s="362"/>
      <c r="J46" s="362"/>
      <c r="K46" s="290"/>
      <c r="L46" s="2"/>
      <c r="M46" s="2"/>
      <c r="N46" s="2"/>
      <c r="O46" s="2"/>
      <c r="P46" s="2"/>
      <c r="Q46" s="2"/>
      <c r="R46" s="2"/>
      <c r="S46" s="2"/>
      <c r="T46" s="2"/>
      <c r="U46" s="2"/>
      <c r="V46" s="2"/>
      <c r="W46" s="2"/>
      <c r="X46" s="2"/>
      <c r="Y46" s="2"/>
      <c r="Z46" s="2"/>
      <c r="AA46" s="2"/>
      <c r="AB46" s="2"/>
      <c r="AC46" s="2"/>
      <c r="AD46" s="2"/>
      <c r="AE46" s="2"/>
    </row>
    <row r="47" spans="1:31" ht="14.25" customHeight="1" x14ac:dyDescent="0.3">
      <c r="A47" s="278"/>
      <c r="B47" s="290"/>
      <c r="C47" s="278"/>
      <c r="D47" s="198" t="s">
        <v>471</v>
      </c>
      <c r="E47" s="18" t="s">
        <v>472</v>
      </c>
      <c r="F47" s="87" t="s">
        <v>421</v>
      </c>
      <c r="G47" s="43">
        <f>IF(F47="Prevenir",15,IF(F47="Detectar",10,0))</f>
        <v>0</v>
      </c>
      <c r="H47" s="283"/>
      <c r="I47" s="362"/>
      <c r="J47" s="362"/>
      <c r="K47" s="290"/>
      <c r="L47" s="2"/>
      <c r="M47" s="2"/>
      <c r="N47" s="2"/>
      <c r="O47" s="2"/>
      <c r="P47" s="2"/>
      <c r="Q47" s="2"/>
      <c r="R47" s="2"/>
      <c r="S47" s="2"/>
      <c r="T47" s="2"/>
      <c r="U47" s="2"/>
      <c r="V47" s="2"/>
      <c r="W47" s="2"/>
      <c r="X47" s="2"/>
      <c r="Y47" s="2"/>
      <c r="Z47" s="2"/>
      <c r="AA47" s="2"/>
      <c r="AB47" s="2"/>
      <c r="AC47" s="2"/>
      <c r="AD47" s="2"/>
      <c r="AE47" s="2"/>
    </row>
    <row r="48" spans="1:31" ht="14.25" customHeight="1" x14ac:dyDescent="0.3">
      <c r="A48" s="278"/>
      <c r="B48" s="290"/>
      <c r="C48" s="278"/>
      <c r="D48" s="198" t="s">
        <v>483</v>
      </c>
      <c r="E48" s="18" t="s">
        <v>474</v>
      </c>
      <c r="F48" s="43" t="s">
        <v>421</v>
      </c>
      <c r="G48" s="43">
        <f>IF(F48="Confiable",15,0)</f>
        <v>0</v>
      </c>
      <c r="H48" s="283"/>
      <c r="I48" s="362"/>
      <c r="J48" s="362"/>
      <c r="K48" s="290"/>
      <c r="L48" s="2"/>
      <c r="M48" s="2"/>
      <c r="N48" s="2"/>
      <c r="O48" s="2"/>
      <c r="P48" s="2"/>
      <c r="Q48" s="2"/>
      <c r="R48" s="2"/>
      <c r="S48" s="2"/>
      <c r="T48" s="2"/>
      <c r="U48" s="2"/>
      <c r="V48" s="2"/>
      <c r="W48" s="2"/>
      <c r="X48" s="2"/>
      <c r="Y48" s="2"/>
      <c r="Z48" s="2"/>
      <c r="AA48" s="2"/>
      <c r="AB48" s="2"/>
      <c r="AC48" s="2"/>
      <c r="AD48" s="2"/>
      <c r="AE48" s="2"/>
    </row>
    <row r="49" spans="1:31" ht="14.25" customHeight="1" x14ac:dyDescent="0.3">
      <c r="A49" s="278"/>
      <c r="B49" s="290"/>
      <c r="C49" s="278"/>
      <c r="D49" s="198" t="s">
        <v>484</v>
      </c>
      <c r="E49" s="18" t="s">
        <v>476</v>
      </c>
      <c r="F49" s="87" t="s">
        <v>421</v>
      </c>
      <c r="G49" s="43">
        <f>IF(F49="Se investigan y se resuelven oportunamente",15,0)</f>
        <v>0</v>
      </c>
      <c r="H49" s="283"/>
      <c r="I49" s="362"/>
      <c r="J49" s="362"/>
      <c r="K49" s="290"/>
      <c r="L49" s="2"/>
      <c r="M49" s="2"/>
      <c r="N49" s="2"/>
      <c r="O49" s="2"/>
      <c r="P49" s="2"/>
      <c r="Q49" s="2"/>
      <c r="R49" s="2"/>
      <c r="S49" s="2"/>
      <c r="T49" s="2"/>
      <c r="U49" s="2"/>
      <c r="V49" s="2"/>
      <c r="W49" s="2"/>
      <c r="X49" s="2"/>
      <c r="Y49" s="2"/>
      <c r="Z49" s="2"/>
      <c r="AA49" s="2"/>
      <c r="AB49" s="2"/>
      <c r="AC49" s="2"/>
      <c r="AD49" s="2"/>
      <c r="AE49" s="2"/>
    </row>
    <row r="50" spans="1:31" ht="14.25" customHeight="1" x14ac:dyDescent="0.3">
      <c r="A50" s="337"/>
      <c r="B50" s="290"/>
      <c r="C50" s="337"/>
      <c r="D50" s="202" t="s">
        <v>477</v>
      </c>
      <c r="E50" s="18" t="s">
        <v>478</v>
      </c>
      <c r="F50" s="43" t="s">
        <v>421</v>
      </c>
      <c r="G50" s="43">
        <f>IF(F50="Completa",10,IF(F50="Incompleta",5,0))</f>
        <v>0</v>
      </c>
      <c r="H50" s="338"/>
      <c r="I50" s="363"/>
      <c r="J50" s="363"/>
      <c r="K50" s="341"/>
      <c r="L50" s="2"/>
      <c r="M50" s="2"/>
      <c r="N50" s="2"/>
      <c r="O50" s="2"/>
      <c r="P50" s="2"/>
      <c r="Q50" s="2"/>
      <c r="R50" s="2"/>
      <c r="S50" s="2"/>
      <c r="T50" s="2"/>
      <c r="U50" s="2"/>
      <c r="V50" s="2"/>
      <c r="W50" s="2"/>
      <c r="X50" s="2"/>
      <c r="Y50" s="2"/>
      <c r="Z50" s="2"/>
      <c r="AA50" s="2"/>
      <c r="AB50" s="2"/>
      <c r="AC50" s="2"/>
      <c r="AD50" s="2"/>
      <c r="AE50" s="2"/>
    </row>
    <row r="51" spans="1:31" ht="14.25" customHeight="1" x14ac:dyDescent="0.3">
      <c r="A51" s="219"/>
      <c r="B51" s="222"/>
      <c r="C51" s="217"/>
      <c r="D51" s="206"/>
      <c r="E51" s="221" t="s">
        <v>479</v>
      </c>
      <c r="F51" s="209"/>
      <c r="G51" s="209">
        <f>SUM(G44:G50)</f>
        <v>0</v>
      </c>
      <c r="H51" s="210"/>
      <c r="I51" s="211"/>
      <c r="J51" s="211"/>
      <c r="K51" s="212"/>
      <c r="L51" s="2"/>
      <c r="M51" s="2"/>
      <c r="N51" s="2"/>
      <c r="O51" s="2"/>
      <c r="P51" s="2"/>
      <c r="Q51" s="2"/>
      <c r="R51" s="2"/>
      <c r="S51" s="2"/>
      <c r="T51" s="2"/>
      <c r="U51" s="2"/>
      <c r="V51" s="2"/>
      <c r="W51" s="2"/>
      <c r="X51" s="2"/>
      <c r="Y51" s="2"/>
      <c r="Z51" s="2"/>
      <c r="AA51" s="2"/>
      <c r="AB51" s="2"/>
      <c r="AC51" s="2"/>
      <c r="AD51" s="2"/>
      <c r="AE51" s="2"/>
    </row>
    <row r="52" spans="1:31"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30" customHeight="1" x14ac:dyDescent="0.3">
      <c r="A53" s="529" t="s">
        <v>451</v>
      </c>
      <c r="B53" s="530" t="s">
        <v>452</v>
      </c>
      <c r="C53" s="532" t="s">
        <v>480</v>
      </c>
      <c r="D53" s="533" t="s">
        <v>454</v>
      </c>
      <c r="E53" s="293"/>
      <c r="F53" s="293"/>
      <c r="G53" s="293"/>
      <c r="H53" s="366"/>
      <c r="I53" s="192" t="s">
        <v>455</v>
      </c>
      <c r="J53" s="526" t="s">
        <v>456</v>
      </c>
      <c r="K53" s="534" t="s">
        <v>457</v>
      </c>
      <c r="L53" s="193"/>
      <c r="M53" s="193"/>
      <c r="N53" s="193"/>
      <c r="O53" s="193"/>
      <c r="P53" s="193"/>
      <c r="Q53" s="193"/>
      <c r="R53" s="193"/>
      <c r="S53" s="193"/>
      <c r="T53" s="193"/>
      <c r="U53" s="193"/>
      <c r="V53" s="193"/>
      <c r="W53" s="193"/>
      <c r="X53" s="193"/>
      <c r="Y53" s="193"/>
      <c r="Z53" s="193"/>
      <c r="AA53" s="193"/>
      <c r="AB53" s="193"/>
      <c r="AC53" s="193"/>
      <c r="AD53" s="193"/>
      <c r="AE53" s="193"/>
    </row>
    <row r="54" spans="1:31" ht="14.25" customHeight="1" x14ac:dyDescent="0.3">
      <c r="A54" s="279"/>
      <c r="B54" s="380"/>
      <c r="C54" s="380"/>
      <c r="D54" s="194" t="s">
        <v>458</v>
      </c>
      <c r="E54" s="195" t="s">
        <v>459</v>
      </c>
      <c r="F54" s="194" t="s">
        <v>460</v>
      </c>
      <c r="G54" s="194" t="s">
        <v>461</v>
      </c>
      <c r="H54" s="194" t="s">
        <v>481</v>
      </c>
      <c r="I54" s="197" t="s">
        <v>463</v>
      </c>
      <c r="J54" s="380"/>
      <c r="K54" s="291"/>
      <c r="L54" s="193"/>
      <c r="M54" s="193"/>
      <c r="N54" s="193"/>
      <c r="O54" s="193"/>
      <c r="P54" s="193"/>
      <c r="Q54" s="193"/>
      <c r="R54" s="193"/>
      <c r="S54" s="193"/>
      <c r="T54" s="193"/>
      <c r="U54" s="193"/>
      <c r="V54" s="193"/>
      <c r="W54" s="193"/>
      <c r="X54" s="193"/>
      <c r="Y54" s="193"/>
      <c r="Z54" s="193"/>
      <c r="AA54" s="193"/>
      <c r="AB54" s="193"/>
      <c r="AC54" s="193"/>
      <c r="AD54" s="193"/>
      <c r="AE54" s="193"/>
    </row>
    <row r="55" spans="1:31" ht="20.25" customHeight="1" x14ac:dyDescent="0.3">
      <c r="A55" s="547"/>
      <c r="B55" s="404"/>
      <c r="C55" s="543"/>
      <c r="D55" s="540" t="s">
        <v>465</v>
      </c>
      <c r="E55" s="199" t="s">
        <v>466</v>
      </c>
      <c r="F55" s="200" t="s">
        <v>421</v>
      </c>
      <c r="G55" s="200">
        <f>IF(F55="Asignado",15,0)</f>
        <v>0</v>
      </c>
      <c r="H55" s="541" t="str">
        <f>IF(AND(G62&gt;0,G62&lt;=85),"Débil",IF(AND(G62&gt;85,G62&lt;=95),"Moderado",IF(G62&gt;96,"Fuerte"," ")))</f>
        <v xml:space="preserve"> </v>
      </c>
      <c r="I55" s="542" t="s">
        <v>421</v>
      </c>
      <c r="J55" s="54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545" t="str">
        <f>IF(J55="Fuerte","NO",IF(J55=" "," ","SI"))</f>
        <v xml:space="preserve"> </v>
      </c>
      <c r="L55" s="2"/>
      <c r="M55" s="2"/>
      <c r="N55" s="2"/>
      <c r="O55" s="2"/>
      <c r="P55" s="2"/>
      <c r="Q55" s="2"/>
      <c r="R55" s="2"/>
      <c r="S55" s="2"/>
      <c r="T55" s="2"/>
      <c r="U55" s="2"/>
      <c r="V55" s="2"/>
      <c r="W55" s="2"/>
      <c r="X55" s="2"/>
      <c r="Y55" s="2"/>
      <c r="Z55" s="2"/>
      <c r="AA55" s="2"/>
      <c r="AB55" s="2"/>
      <c r="AC55" s="2"/>
      <c r="AD55" s="2"/>
      <c r="AE55" s="2"/>
    </row>
    <row r="56" spans="1:31" ht="14.25" customHeight="1" x14ac:dyDescent="0.3">
      <c r="A56" s="278"/>
      <c r="B56" s="290"/>
      <c r="C56" s="278"/>
      <c r="D56" s="362"/>
      <c r="E56" s="18" t="s">
        <v>468</v>
      </c>
      <c r="F56" s="43" t="s">
        <v>421</v>
      </c>
      <c r="G56" s="43">
        <f>IF(F56="Adecuado",15,0)</f>
        <v>0</v>
      </c>
      <c r="H56" s="283"/>
      <c r="I56" s="362"/>
      <c r="J56" s="362"/>
      <c r="K56" s="290"/>
      <c r="L56" s="2"/>
      <c r="M56" s="2"/>
      <c r="N56" s="2"/>
      <c r="O56" s="2"/>
      <c r="P56" s="2"/>
      <c r="Q56" s="2"/>
      <c r="R56" s="2"/>
      <c r="S56" s="2"/>
      <c r="T56" s="2"/>
      <c r="U56" s="2"/>
      <c r="V56" s="2"/>
      <c r="W56" s="2"/>
      <c r="X56" s="2"/>
      <c r="Y56" s="2"/>
      <c r="Z56" s="2"/>
      <c r="AA56" s="2"/>
      <c r="AB56" s="2"/>
      <c r="AC56" s="2"/>
      <c r="AD56" s="2"/>
      <c r="AE56" s="2"/>
    </row>
    <row r="57" spans="1:31" ht="14.25" customHeight="1" x14ac:dyDescent="0.3">
      <c r="A57" s="278"/>
      <c r="B57" s="290"/>
      <c r="C57" s="278"/>
      <c r="D57" s="198" t="s">
        <v>469</v>
      </c>
      <c r="E57" s="18" t="s">
        <v>470</v>
      </c>
      <c r="F57" s="43" t="s">
        <v>421</v>
      </c>
      <c r="G57" s="43">
        <f>IF(F57="Oportuna",15,0)</f>
        <v>0</v>
      </c>
      <c r="H57" s="283"/>
      <c r="I57" s="362"/>
      <c r="J57" s="362"/>
      <c r="K57" s="290"/>
      <c r="L57" s="2"/>
      <c r="M57" s="2"/>
      <c r="N57" s="2"/>
      <c r="O57" s="2"/>
      <c r="P57" s="2"/>
      <c r="Q57" s="2"/>
      <c r="R57" s="2"/>
      <c r="S57" s="2"/>
      <c r="T57" s="2"/>
      <c r="U57" s="2"/>
      <c r="V57" s="2"/>
      <c r="W57" s="2"/>
      <c r="X57" s="2"/>
      <c r="Y57" s="2"/>
      <c r="Z57" s="2"/>
      <c r="AA57" s="2"/>
      <c r="AB57" s="2"/>
      <c r="AC57" s="2"/>
      <c r="AD57" s="2"/>
      <c r="AE57" s="2"/>
    </row>
    <row r="58" spans="1:31" ht="14.25" customHeight="1" x14ac:dyDescent="0.3">
      <c r="A58" s="278"/>
      <c r="B58" s="290"/>
      <c r="C58" s="278"/>
      <c r="D58" s="198" t="s">
        <v>471</v>
      </c>
      <c r="E58" s="18" t="s">
        <v>472</v>
      </c>
      <c r="F58" s="87" t="s">
        <v>421</v>
      </c>
      <c r="G58" s="43">
        <f>IF(F58="Prevenir",15,IF(F58="Detectar",10,0))</f>
        <v>0</v>
      </c>
      <c r="H58" s="283"/>
      <c r="I58" s="362"/>
      <c r="J58" s="362"/>
      <c r="K58" s="290"/>
      <c r="L58" s="2"/>
      <c r="M58" s="2"/>
      <c r="N58" s="2"/>
      <c r="O58" s="2"/>
      <c r="P58" s="2"/>
      <c r="Q58" s="2"/>
      <c r="R58" s="2"/>
      <c r="S58" s="2"/>
      <c r="T58" s="2"/>
      <c r="U58" s="2"/>
      <c r="V58" s="2"/>
      <c r="W58" s="2"/>
      <c r="X58" s="2"/>
      <c r="Y58" s="2"/>
      <c r="Z58" s="2"/>
      <c r="AA58" s="2"/>
      <c r="AB58" s="2"/>
      <c r="AC58" s="2"/>
      <c r="AD58" s="2"/>
      <c r="AE58" s="2"/>
    </row>
    <row r="59" spans="1:31" ht="14.25" customHeight="1" x14ac:dyDescent="0.3">
      <c r="A59" s="278"/>
      <c r="B59" s="290"/>
      <c r="C59" s="278"/>
      <c r="D59" s="198" t="s">
        <v>483</v>
      </c>
      <c r="E59" s="18" t="s">
        <v>474</v>
      </c>
      <c r="F59" s="43" t="s">
        <v>421</v>
      </c>
      <c r="G59" s="43">
        <f>IF(F59="Confiable",15,0)</f>
        <v>0</v>
      </c>
      <c r="H59" s="283"/>
      <c r="I59" s="362"/>
      <c r="J59" s="362"/>
      <c r="K59" s="290"/>
      <c r="L59" s="2"/>
      <c r="M59" s="2"/>
      <c r="N59" s="2"/>
      <c r="O59" s="2"/>
      <c r="P59" s="2"/>
      <c r="Q59" s="2"/>
      <c r="R59" s="2"/>
      <c r="S59" s="2"/>
      <c r="T59" s="2"/>
      <c r="U59" s="2"/>
      <c r="V59" s="2"/>
      <c r="W59" s="2"/>
      <c r="X59" s="2"/>
      <c r="Y59" s="2"/>
      <c r="Z59" s="2"/>
      <c r="AA59" s="2"/>
      <c r="AB59" s="2"/>
      <c r="AC59" s="2"/>
      <c r="AD59" s="2"/>
      <c r="AE59" s="2"/>
    </row>
    <row r="60" spans="1:31" ht="14.25" customHeight="1" x14ac:dyDescent="0.3">
      <c r="A60" s="278"/>
      <c r="B60" s="290"/>
      <c r="C60" s="278"/>
      <c r="D60" s="198" t="s">
        <v>484</v>
      </c>
      <c r="E60" s="18" t="s">
        <v>476</v>
      </c>
      <c r="F60" s="87" t="s">
        <v>421</v>
      </c>
      <c r="G60" s="43">
        <f>IF(F60="Se investigan y se resuelven oportunamente",15,0)</f>
        <v>0</v>
      </c>
      <c r="H60" s="283"/>
      <c r="I60" s="362"/>
      <c r="J60" s="362"/>
      <c r="K60" s="290"/>
      <c r="L60" s="2"/>
      <c r="M60" s="2"/>
      <c r="N60" s="2"/>
      <c r="O60" s="2"/>
      <c r="P60" s="2"/>
      <c r="Q60" s="2"/>
      <c r="R60" s="2"/>
      <c r="S60" s="2"/>
      <c r="T60" s="2"/>
      <c r="U60" s="2"/>
      <c r="V60" s="2"/>
      <c r="W60" s="2"/>
      <c r="X60" s="2"/>
      <c r="Y60" s="2"/>
      <c r="Z60" s="2"/>
      <c r="AA60" s="2"/>
      <c r="AB60" s="2"/>
      <c r="AC60" s="2"/>
      <c r="AD60" s="2"/>
      <c r="AE60" s="2"/>
    </row>
    <row r="61" spans="1:31" ht="14.25" customHeight="1" x14ac:dyDescent="0.3">
      <c r="A61" s="337"/>
      <c r="B61" s="341"/>
      <c r="C61" s="278"/>
      <c r="D61" s="202" t="s">
        <v>477</v>
      </c>
      <c r="E61" s="18" t="s">
        <v>478</v>
      </c>
      <c r="F61" s="43" t="s">
        <v>421</v>
      </c>
      <c r="G61" s="43">
        <f>IF(F61="Completa",10,IF(F61="Incompleta",5,0))</f>
        <v>0</v>
      </c>
      <c r="H61" s="338"/>
      <c r="I61" s="363"/>
      <c r="J61" s="363"/>
      <c r="K61" s="341"/>
      <c r="L61" s="2"/>
      <c r="M61" s="2"/>
      <c r="N61" s="2"/>
      <c r="O61" s="2"/>
      <c r="P61" s="2"/>
      <c r="Q61" s="2"/>
      <c r="R61" s="2"/>
      <c r="S61" s="2"/>
      <c r="T61" s="2"/>
      <c r="U61" s="2"/>
      <c r="V61" s="2"/>
      <c r="W61" s="2"/>
      <c r="X61" s="2"/>
      <c r="Y61" s="2"/>
      <c r="Z61" s="2"/>
      <c r="AA61" s="2"/>
      <c r="AB61" s="2"/>
      <c r="AC61" s="2"/>
      <c r="AD61" s="2"/>
      <c r="AE61" s="2"/>
    </row>
    <row r="62" spans="1:31" ht="14.25" customHeight="1" x14ac:dyDescent="0.3">
      <c r="A62" s="219"/>
      <c r="B62" s="220"/>
      <c r="C62" s="223"/>
      <c r="D62" s="206"/>
      <c r="E62" s="207" t="s">
        <v>479</v>
      </c>
      <c r="F62" s="208"/>
      <c r="G62" s="208">
        <f>SUM(G55:G61)</f>
        <v>0</v>
      </c>
      <c r="H62" s="210"/>
      <c r="I62" s="211"/>
      <c r="J62" s="211"/>
      <c r="K62" s="212"/>
      <c r="L62" s="2"/>
      <c r="M62" s="2"/>
      <c r="N62" s="2"/>
      <c r="O62" s="2"/>
      <c r="P62" s="2"/>
      <c r="Q62" s="2"/>
      <c r="R62" s="2"/>
      <c r="S62" s="2"/>
      <c r="T62" s="2"/>
      <c r="U62" s="2"/>
      <c r="V62" s="2"/>
      <c r="W62" s="2"/>
      <c r="X62" s="2"/>
      <c r="Y62" s="2"/>
      <c r="Z62" s="2"/>
      <c r="AA62" s="2"/>
      <c r="AB62" s="2"/>
      <c r="AC62" s="2"/>
      <c r="AD62" s="2"/>
      <c r="AE62" s="2"/>
    </row>
    <row r="63" spans="1:31" ht="14.25" customHeight="1" x14ac:dyDescent="0.3">
      <c r="A63" s="213"/>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27" customHeight="1" x14ac:dyDescent="0.3">
      <c r="A64" s="529" t="s">
        <v>451</v>
      </c>
      <c r="B64" s="530" t="s">
        <v>452</v>
      </c>
      <c r="C64" s="532" t="s">
        <v>480</v>
      </c>
      <c r="D64" s="533" t="s">
        <v>454</v>
      </c>
      <c r="E64" s="293"/>
      <c r="F64" s="293"/>
      <c r="G64" s="293"/>
      <c r="H64" s="366"/>
      <c r="I64" s="192" t="s">
        <v>455</v>
      </c>
      <c r="J64" s="526" t="s">
        <v>456</v>
      </c>
      <c r="K64" s="534" t="s">
        <v>457</v>
      </c>
      <c r="L64" s="2"/>
      <c r="M64" s="2"/>
      <c r="N64" s="2"/>
      <c r="O64" s="2"/>
      <c r="P64" s="2"/>
      <c r="Q64" s="2"/>
      <c r="R64" s="2"/>
      <c r="S64" s="2"/>
      <c r="T64" s="2"/>
      <c r="U64" s="2"/>
      <c r="V64" s="2"/>
      <c r="W64" s="2"/>
      <c r="X64" s="2"/>
      <c r="Y64" s="2"/>
      <c r="Z64" s="2"/>
      <c r="AA64" s="2"/>
      <c r="AB64" s="2"/>
      <c r="AC64" s="2"/>
      <c r="AD64" s="2"/>
      <c r="AE64" s="2"/>
    </row>
    <row r="65" spans="1:31" ht="37.5" customHeight="1" x14ac:dyDescent="0.3">
      <c r="A65" s="279"/>
      <c r="B65" s="380"/>
      <c r="C65" s="380"/>
      <c r="D65" s="194" t="s">
        <v>458</v>
      </c>
      <c r="E65" s="195" t="s">
        <v>459</v>
      </c>
      <c r="F65" s="194" t="s">
        <v>460</v>
      </c>
      <c r="G65" s="194" t="s">
        <v>461</v>
      </c>
      <c r="H65" s="194" t="s">
        <v>481</v>
      </c>
      <c r="I65" s="197" t="s">
        <v>463</v>
      </c>
      <c r="J65" s="380"/>
      <c r="K65" s="291"/>
      <c r="L65" s="2"/>
      <c r="M65" s="2"/>
      <c r="N65" s="2"/>
      <c r="O65" s="2"/>
      <c r="P65" s="2"/>
      <c r="Q65" s="2"/>
      <c r="R65" s="2"/>
      <c r="S65" s="2"/>
      <c r="T65" s="2"/>
      <c r="U65" s="2"/>
      <c r="V65" s="2"/>
      <c r="W65" s="2"/>
      <c r="X65" s="2"/>
      <c r="Y65" s="2"/>
      <c r="Z65" s="2"/>
      <c r="AA65" s="2"/>
      <c r="AB65" s="2"/>
      <c r="AC65" s="2"/>
      <c r="AD65" s="2"/>
      <c r="AE65" s="2"/>
    </row>
    <row r="66" spans="1:31" ht="28.5" customHeight="1" x14ac:dyDescent="0.3">
      <c r="A66" s="547"/>
      <c r="B66" s="404"/>
      <c r="C66" s="543"/>
      <c r="D66" s="540" t="s">
        <v>465</v>
      </c>
      <c r="E66" s="199" t="s">
        <v>466</v>
      </c>
      <c r="F66" s="200" t="s">
        <v>422</v>
      </c>
      <c r="G66" s="200">
        <f>IF(F66="Asignado",15,0)</f>
        <v>15</v>
      </c>
      <c r="H66" s="541" t="str">
        <f>IF(AND(G73&gt;0,G73&lt;=85),"Débil",IF(AND(G73&gt;85,G73&lt;=95),"Moderado",IF(G73&gt;96,"Fuerte"," ")))</f>
        <v>Fuerte</v>
      </c>
      <c r="I66" s="542" t="s">
        <v>444</v>
      </c>
      <c r="J66" s="542"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545" t="str">
        <f>IF(J66="Fuerte","NO",IF(J66=" "," ","SI"))</f>
        <v>NO</v>
      </c>
      <c r="L66" s="2"/>
      <c r="M66" s="2"/>
      <c r="N66" s="2"/>
      <c r="O66" s="2"/>
      <c r="P66" s="2"/>
      <c r="Q66" s="2"/>
      <c r="R66" s="2"/>
      <c r="S66" s="2"/>
      <c r="T66" s="2"/>
      <c r="U66" s="2"/>
      <c r="V66" s="2"/>
      <c r="W66" s="2"/>
      <c r="X66" s="2"/>
      <c r="Y66" s="2"/>
      <c r="Z66" s="2"/>
      <c r="AA66" s="2"/>
      <c r="AB66" s="2"/>
      <c r="AC66" s="2"/>
      <c r="AD66" s="2"/>
      <c r="AE66" s="2"/>
    </row>
    <row r="67" spans="1:31" ht="31.5" customHeight="1" x14ac:dyDescent="0.3">
      <c r="A67" s="278"/>
      <c r="B67" s="290"/>
      <c r="C67" s="278"/>
      <c r="D67" s="362"/>
      <c r="E67" s="18" t="s">
        <v>468</v>
      </c>
      <c r="F67" s="43" t="s">
        <v>424</v>
      </c>
      <c r="G67" s="43">
        <f>IF(F67="Adecuado",15,0)</f>
        <v>15</v>
      </c>
      <c r="H67" s="283"/>
      <c r="I67" s="362"/>
      <c r="J67" s="362"/>
      <c r="K67" s="290"/>
      <c r="L67" s="2"/>
      <c r="M67" s="2"/>
      <c r="N67" s="2"/>
      <c r="O67" s="2"/>
      <c r="P67" s="2"/>
      <c r="Q67" s="2"/>
      <c r="R67" s="2"/>
      <c r="S67" s="2"/>
      <c r="T67" s="2"/>
      <c r="U67" s="2"/>
      <c r="V67" s="2"/>
      <c r="W67" s="2"/>
      <c r="X67" s="2"/>
      <c r="Y67" s="2"/>
      <c r="Z67" s="2"/>
      <c r="AA67" s="2"/>
      <c r="AB67" s="2"/>
      <c r="AC67" s="2"/>
      <c r="AD67" s="2"/>
      <c r="AE67" s="2"/>
    </row>
    <row r="68" spans="1:31" ht="34.5" customHeight="1" x14ac:dyDescent="0.3">
      <c r="A68" s="278"/>
      <c r="B68" s="290"/>
      <c r="C68" s="278"/>
      <c r="D68" s="198" t="s">
        <v>469</v>
      </c>
      <c r="E68" s="18" t="s">
        <v>470</v>
      </c>
      <c r="F68" s="43" t="s">
        <v>427</v>
      </c>
      <c r="G68" s="43">
        <f>IF(F68="Oportuna",15,0)</f>
        <v>15</v>
      </c>
      <c r="H68" s="283"/>
      <c r="I68" s="362"/>
      <c r="J68" s="362"/>
      <c r="K68" s="290"/>
      <c r="L68" s="2"/>
      <c r="M68" s="2"/>
      <c r="N68" s="2"/>
      <c r="O68" s="2"/>
      <c r="P68" s="2"/>
      <c r="Q68" s="2"/>
      <c r="R68" s="2"/>
      <c r="S68" s="2"/>
      <c r="T68" s="2"/>
      <c r="U68" s="2"/>
      <c r="V68" s="2"/>
      <c r="W68" s="2"/>
      <c r="X68" s="2"/>
      <c r="Y68" s="2"/>
      <c r="Z68" s="2"/>
      <c r="AA68" s="2"/>
      <c r="AB68" s="2"/>
      <c r="AC68" s="2"/>
      <c r="AD68" s="2"/>
      <c r="AE68" s="2"/>
    </row>
    <row r="69" spans="1:31" ht="46.5" customHeight="1" x14ac:dyDescent="0.3">
      <c r="A69" s="278"/>
      <c r="B69" s="290"/>
      <c r="C69" s="278"/>
      <c r="D69" s="198" t="s">
        <v>471</v>
      </c>
      <c r="E69" s="18" t="s">
        <v>472</v>
      </c>
      <c r="F69" s="87" t="s">
        <v>430</v>
      </c>
      <c r="G69" s="43">
        <f>IF(F69="Prevenir",15,IF(F69="Detectar",10,0))</f>
        <v>15</v>
      </c>
      <c r="H69" s="283"/>
      <c r="I69" s="362"/>
      <c r="J69" s="362"/>
      <c r="K69" s="290"/>
      <c r="L69" s="2"/>
      <c r="M69" s="2"/>
      <c r="N69" s="2"/>
      <c r="O69" s="2"/>
      <c r="P69" s="2"/>
      <c r="Q69" s="2"/>
      <c r="R69" s="2"/>
      <c r="S69" s="2"/>
      <c r="T69" s="2"/>
      <c r="U69" s="2"/>
      <c r="V69" s="2"/>
      <c r="W69" s="2"/>
      <c r="X69" s="2"/>
      <c r="Y69" s="2"/>
      <c r="Z69" s="2"/>
      <c r="AA69" s="2"/>
      <c r="AB69" s="2"/>
      <c r="AC69" s="2"/>
      <c r="AD69" s="2"/>
      <c r="AE69" s="2"/>
    </row>
    <row r="70" spans="1:31" ht="42.75" customHeight="1" x14ac:dyDescent="0.3">
      <c r="A70" s="278"/>
      <c r="B70" s="290"/>
      <c r="C70" s="278"/>
      <c r="D70" s="198" t="s">
        <v>483</v>
      </c>
      <c r="E70" s="18" t="s">
        <v>474</v>
      </c>
      <c r="F70" s="43" t="s">
        <v>434</v>
      </c>
      <c r="G70" s="43">
        <f>IF(F70="Confiable",15,0)</f>
        <v>15</v>
      </c>
      <c r="H70" s="283"/>
      <c r="I70" s="362"/>
      <c r="J70" s="362"/>
      <c r="K70" s="290"/>
      <c r="L70" s="2"/>
      <c r="M70" s="2"/>
      <c r="N70" s="2"/>
      <c r="O70" s="2"/>
      <c r="P70" s="2"/>
      <c r="Q70" s="2"/>
      <c r="R70" s="2"/>
      <c r="S70" s="2"/>
      <c r="T70" s="2"/>
      <c r="U70" s="2"/>
      <c r="V70" s="2"/>
      <c r="W70" s="2"/>
      <c r="X70" s="2"/>
      <c r="Y70" s="2"/>
      <c r="Z70" s="2"/>
      <c r="AA70" s="2"/>
      <c r="AB70" s="2"/>
      <c r="AC70" s="2"/>
      <c r="AD70" s="2"/>
      <c r="AE70" s="2"/>
    </row>
    <row r="71" spans="1:31" ht="47.25" customHeight="1" x14ac:dyDescent="0.3">
      <c r="A71" s="278"/>
      <c r="B71" s="290"/>
      <c r="C71" s="278"/>
      <c r="D71" s="198" t="s">
        <v>484</v>
      </c>
      <c r="E71" s="18" t="s">
        <v>476</v>
      </c>
      <c r="F71" s="87" t="s">
        <v>437</v>
      </c>
      <c r="G71" s="43">
        <f>IF(F71="Se investigan y se resuelven oportunamente",15,0)</f>
        <v>15</v>
      </c>
      <c r="H71" s="283"/>
      <c r="I71" s="362"/>
      <c r="J71" s="362"/>
      <c r="K71" s="290"/>
      <c r="L71" s="2"/>
      <c r="M71" s="2"/>
      <c r="N71" s="2"/>
      <c r="O71" s="2"/>
      <c r="P71" s="2"/>
      <c r="Q71" s="2"/>
      <c r="R71" s="2"/>
      <c r="S71" s="2"/>
      <c r="T71" s="2"/>
      <c r="U71" s="2"/>
      <c r="V71" s="2"/>
      <c r="W71" s="2"/>
      <c r="X71" s="2"/>
      <c r="Y71" s="2"/>
      <c r="Z71" s="2"/>
      <c r="AA71" s="2"/>
      <c r="AB71" s="2"/>
      <c r="AC71" s="2"/>
      <c r="AD71" s="2"/>
      <c r="AE71" s="2"/>
    </row>
    <row r="72" spans="1:31" ht="48" customHeight="1" x14ac:dyDescent="0.3">
      <c r="A72" s="337"/>
      <c r="B72" s="341"/>
      <c r="C72" s="278"/>
      <c r="D72" s="202" t="s">
        <v>477</v>
      </c>
      <c r="E72" s="18" t="s">
        <v>478</v>
      </c>
      <c r="F72" s="43" t="s">
        <v>440</v>
      </c>
      <c r="G72" s="43">
        <f>IF(F72="Completa",10,IF(F72="Incompleta",5,0))</f>
        <v>10</v>
      </c>
      <c r="H72" s="338"/>
      <c r="I72" s="363"/>
      <c r="J72" s="363"/>
      <c r="K72" s="341"/>
      <c r="L72" s="2"/>
      <c r="M72" s="2"/>
      <c r="N72" s="2"/>
      <c r="O72" s="2"/>
      <c r="P72" s="2"/>
      <c r="Q72" s="2"/>
      <c r="R72" s="2"/>
      <c r="S72" s="2"/>
      <c r="T72" s="2"/>
      <c r="U72" s="2"/>
      <c r="V72" s="2"/>
      <c r="W72" s="2"/>
      <c r="X72" s="2"/>
      <c r="Y72" s="2"/>
      <c r="Z72" s="2"/>
      <c r="AA72" s="2"/>
      <c r="AB72" s="2"/>
      <c r="AC72" s="2"/>
      <c r="AD72" s="2"/>
      <c r="AE72" s="2"/>
    </row>
    <row r="73" spans="1:31" ht="29.25" customHeight="1" x14ac:dyDescent="0.3">
      <c r="A73" s="219"/>
      <c r="B73" s="220"/>
      <c r="C73" s="223"/>
      <c r="D73" s="206"/>
      <c r="E73" s="221" t="s">
        <v>479</v>
      </c>
      <c r="F73" s="209"/>
      <c r="G73" s="209">
        <f>SUM(G66:G72)</f>
        <v>100</v>
      </c>
      <c r="H73" s="210"/>
      <c r="I73" s="211"/>
      <c r="J73" s="211"/>
      <c r="K73" s="212"/>
      <c r="L73" s="2"/>
      <c r="M73" s="2"/>
      <c r="N73" s="2"/>
      <c r="O73" s="2"/>
      <c r="P73" s="2"/>
      <c r="Q73" s="2"/>
      <c r="R73" s="2"/>
      <c r="S73" s="2"/>
      <c r="T73" s="2"/>
      <c r="U73" s="2"/>
      <c r="V73" s="2"/>
      <c r="W73" s="2"/>
      <c r="X73" s="2"/>
      <c r="Y73" s="2"/>
      <c r="Z73" s="2"/>
      <c r="AA73" s="2"/>
      <c r="AB73" s="2"/>
      <c r="AC73" s="2"/>
      <c r="AD73" s="2"/>
      <c r="AE73" s="2"/>
    </row>
    <row r="74" spans="1:31" ht="18.75" customHeight="1" x14ac:dyDescent="0.3">
      <c r="A74" s="213"/>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30" customHeight="1" x14ac:dyDescent="0.3">
      <c r="A75" s="529" t="s">
        <v>451</v>
      </c>
      <c r="B75" s="530" t="s">
        <v>452</v>
      </c>
      <c r="C75" s="532" t="s">
        <v>480</v>
      </c>
      <c r="D75" s="533" t="s">
        <v>454</v>
      </c>
      <c r="E75" s="293"/>
      <c r="F75" s="293"/>
      <c r="G75" s="293"/>
      <c r="H75" s="366"/>
      <c r="I75" s="192" t="s">
        <v>455</v>
      </c>
      <c r="J75" s="526" t="s">
        <v>456</v>
      </c>
      <c r="K75" s="534" t="s">
        <v>457</v>
      </c>
      <c r="L75" s="193"/>
      <c r="M75" s="193"/>
      <c r="N75" s="193"/>
      <c r="O75" s="193"/>
      <c r="P75" s="193"/>
      <c r="Q75" s="193"/>
      <c r="R75" s="193"/>
      <c r="S75" s="193"/>
      <c r="T75" s="193"/>
      <c r="U75" s="193"/>
      <c r="V75" s="193"/>
      <c r="W75" s="193"/>
      <c r="X75" s="193"/>
      <c r="Y75" s="193"/>
      <c r="Z75" s="193"/>
      <c r="AA75" s="193"/>
      <c r="AB75" s="193"/>
      <c r="AC75" s="193"/>
      <c r="AD75" s="193"/>
      <c r="AE75" s="193"/>
    </row>
    <row r="76" spans="1:31" ht="14.25" customHeight="1" x14ac:dyDescent="0.3">
      <c r="A76" s="279"/>
      <c r="B76" s="380"/>
      <c r="C76" s="380"/>
      <c r="D76" s="194" t="s">
        <v>458</v>
      </c>
      <c r="E76" s="195" t="s">
        <v>459</v>
      </c>
      <c r="F76" s="194" t="s">
        <v>460</v>
      </c>
      <c r="G76" s="194" t="s">
        <v>461</v>
      </c>
      <c r="H76" s="194" t="s">
        <v>481</v>
      </c>
      <c r="I76" s="197" t="s">
        <v>463</v>
      </c>
      <c r="J76" s="380"/>
      <c r="K76" s="291"/>
      <c r="L76" s="193"/>
      <c r="M76" s="193"/>
      <c r="N76" s="193"/>
      <c r="O76" s="193"/>
      <c r="P76" s="193"/>
      <c r="Q76" s="193"/>
      <c r="R76" s="193"/>
      <c r="S76" s="193"/>
      <c r="T76" s="193"/>
      <c r="U76" s="193"/>
      <c r="V76" s="193"/>
      <c r="W76" s="193"/>
      <c r="X76" s="193"/>
      <c r="Y76" s="193"/>
      <c r="Z76" s="193"/>
      <c r="AA76" s="193"/>
      <c r="AB76" s="193"/>
      <c r="AC76" s="193"/>
      <c r="AD76" s="193"/>
      <c r="AE76" s="193"/>
    </row>
    <row r="77" spans="1:31" ht="20.25" customHeight="1" x14ac:dyDescent="0.3">
      <c r="A77" s="547"/>
      <c r="B77" s="404"/>
      <c r="C77" s="546"/>
      <c r="D77" s="540" t="s">
        <v>465</v>
      </c>
      <c r="E77" s="199" t="s">
        <v>466</v>
      </c>
      <c r="F77" s="200" t="s">
        <v>422</v>
      </c>
      <c r="G77" s="200">
        <f>IF(F77="Asignado",15,0)</f>
        <v>15</v>
      </c>
      <c r="H77" s="541" t="str">
        <f>IF(AND(G84&gt;0,G84&lt;=85),"Débil",IF(AND(G84&gt;85,G84&lt;=95),"Moderado",IF(G84&gt;96,"Fuerte"," ")))</f>
        <v>Fuerte</v>
      </c>
      <c r="I77" s="542" t="s">
        <v>444</v>
      </c>
      <c r="J77" s="542"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545" t="str">
        <f>IF(J77="Fuerte","NO",IF(J77=" "," ","SI"))</f>
        <v>NO</v>
      </c>
      <c r="L77" s="2"/>
      <c r="M77" s="2"/>
      <c r="N77" s="2"/>
      <c r="O77" s="2"/>
      <c r="P77" s="2"/>
      <c r="Q77" s="2"/>
      <c r="R77" s="2"/>
      <c r="S77" s="2"/>
      <c r="T77" s="2"/>
      <c r="U77" s="2"/>
      <c r="V77" s="2"/>
      <c r="W77" s="2"/>
      <c r="X77" s="2"/>
      <c r="Y77" s="2"/>
      <c r="Z77" s="2"/>
      <c r="AA77" s="2"/>
      <c r="AB77" s="2"/>
      <c r="AC77" s="2"/>
      <c r="AD77" s="2"/>
      <c r="AE77" s="2"/>
    </row>
    <row r="78" spans="1:31" ht="14.25" customHeight="1" x14ac:dyDescent="0.3">
      <c r="A78" s="278"/>
      <c r="B78" s="290"/>
      <c r="C78" s="278"/>
      <c r="D78" s="362"/>
      <c r="E78" s="18" t="s">
        <v>468</v>
      </c>
      <c r="F78" s="43" t="s">
        <v>424</v>
      </c>
      <c r="G78" s="43">
        <f>IF(F78="Adecuado",15,0)</f>
        <v>15</v>
      </c>
      <c r="H78" s="283"/>
      <c r="I78" s="362"/>
      <c r="J78" s="362"/>
      <c r="K78" s="290"/>
      <c r="L78" s="2"/>
      <c r="M78" s="2"/>
      <c r="N78" s="2"/>
      <c r="O78" s="2"/>
      <c r="P78" s="2"/>
      <c r="Q78" s="2"/>
      <c r="R78" s="2"/>
      <c r="S78" s="2"/>
      <c r="T78" s="2"/>
      <c r="U78" s="2"/>
      <c r="V78" s="2"/>
      <c r="W78" s="2"/>
      <c r="X78" s="2"/>
      <c r="Y78" s="2"/>
      <c r="Z78" s="2"/>
      <c r="AA78" s="2"/>
      <c r="AB78" s="2"/>
      <c r="AC78" s="2"/>
      <c r="AD78" s="2"/>
      <c r="AE78" s="2"/>
    </row>
    <row r="79" spans="1:31" ht="14.25" customHeight="1" x14ac:dyDescent="0.3">
      <c r="A79" s="278"/>
      <c r="B79" s="290"/>
      <c r="C79" s="278"/>
      <c r="D79" s="198" t="s">
        <v>469</v>
      </c>
      <c r="E79" s="18" t="s">
        <v>470</v>
      </c>
      <c r="F79" s="43" t="s">
        <v>427</v>
      </c>
      <c r="G79" s="43">
        <f>IF(F79="Oportuna",15,0)</f>
        <v>15</v>
      </c>
      <c r="H79" s="283"/>
      <c r="I79" s="362"/>
      <c r="J79" s="362"/>
      <c r="K79" s="290"/>
      <c r="L79" s="2"/>
      <c r="M79" s="2"/>
      <c r="N79" s="2"/>
      <c r="O79" s="2"/>
      <c r="P79" s="2"/>
      <c r="Q79" s="2"/>
      <c r="R79" s="2"/>
      <c r="S79" s="2"/>
      <c r="T79" s="2"/>
      <c r="U79" s="2"/>
      <c r="V79" s="2"/>
      <c r="W79" s="2"/>
      <c r="X79" s="2"/>
      <c r="Y79" s="2"/>
      <c r="Z79" s="2"/>
      <c r="AA79" s="2"/>
      <c r="AB79" s="2"/>
      <c r="AC79" s="2"/>
      <c r="AD79" s="2"/>
      <c r="AE79" s="2"/>
    </row>
    <row r="80" spans="1:31" ht="14.25" customHeight="1" x14ac:dyDescent="0.3">
      <c r="A80" s="278"/>
      <c r="B80" s="290"/>
      <c r="C80" s="278"/>
      <c r="D80" s="198" t="s">
        <v>471</v>
      </c>
      <c r="E80" s="18" t="s">
        <v>472</v>
      </c>
      <c r="F80" s="87" t="s">
        <v>430</v>
      </c>
      <c r="G80" s="43">
        <f>IF(F80="Prevenir",15,IF(F80="Detectar",10,0))</f>
        <v>15</v>
      </c>
      <c r="H80" s="283"/>
      <c r="I80" s="362"/>
      <c r="J80" s="362"/>
      <c r="K80" s="290"/>
      <c r="L80" s="2"/>
      <c r="M80" s="2"/>
      <c r="N80" s="2"/>
      <c r="O80" s="2"/>
      <c r="P80" s="2"/>
      <c r="Q80" s="2"/>
      <c r="R80" s="2"/>
      <c r="S80" s="2"/>
      <c r="T80" s="2"/>
      <c r="U80" s="2"/>
      <c r="V80" s="2"/>
      <c r="W80" s="2"/>
      <c r="X80" s="2"/>
      <c r="Y80" s="2"/>
      <c r="Z80" s="2"/>
      <c r="AA80" s="2"/>
      <c r="AB80" s="2"/>
      <c r="AC80" s="2"/>
      <c r="AD80" s="2"/>
      <c r="AE80" s="2"/>
    </row>
    <row r="81" spans="1:31" ht="14.25" customHeight="1" x14ac:dyDescent="0.3">
      <c r="A81" s="278"/>
      <c r="B81" s="290"/>
      <c r="C81" s="278"/>
      <c r="D81" s="198" t="s">
        <v>483</v>
      </c>
      <c r="E81" s="18" t="s">
        <v>474</v>
      </c>
      <c r="F81" s="43" t="s">
        <v>434</v>
      </c>
      <c r="G81" s="43">
        <f>IF(F81="Confiable",15,0)</f>
        <v>15</v>
      </c>
      <c r="H81" s="283"/>
      <c r="I81" s="362"/>
      <c r="J81" s="362"/>
      <c r="K81" s="290"/>
      <c r="L81" s="2"/>
      <c r="M81" s="2"/>
      <c r="N81" s="2"/>
      <c r="O81" s="2"/>
      <c r="P81" s="2"/>
      <c r="Q81" s="2"/>
      <c r="R81" s="2"/>
      <c r="S81" s="2"/>
      <c r="T81" s="2"/>
      <c r="U81" s="2"/>
      <c r="V81" s="2"/>
      <c r="W81" s="2"/>
      <c r="X81" s="2"/>
      <c r="Y81" s="2"/>
      <c r="Z81" s="2"/>
      <c r="AA81" s="2"/>
      <c r="AB81" s="2"/>
      <c r="AC81" s="2"/>
      <c r="AD81" s="2"/>
      <c r="AE81" s="2"/>
    </row>
    <row r="82" spans="1:31" ht="14.25" customHeight="1" x14ac:dyDescent="0.3">
      <c r="A82" s="278"/>
      <c r="B82" s="290"/>
      <c r="C82" s="278"/>
      <c r="D82" s="198" t="s">
        <v>484</v>
      </c>
      <c r="E82" s="18" t="s">
        <v>476</v>
      </c>
      <c r="F82" s="87" t="s">
        <v>437</v>
      </c>
      <c r="G82" s="43">
        <f>IF(F82="Se investigan y se resuelven oportunamente",15,0)</f>
        <v>15</v>
      </c>
      <c r="H82" s="283"/>
      <c r="I82" s="362"/>
      <c r="J82" s="362"/>
      <c r="K82" s="290"/>
      <c r="L82" s="2"/>
      <c r="M82" s="2"/>
      <c r="N82" s="2"/>
      <c r="O82" s="2"/>
      <c r="P82" s="2"/>
      <c r="Q82" s="2"/>
      <c r="R82" s="2"/>
      <c r="S82" s="2"/>
      <c r="T82" s="2"/>
      <c r="U82" s="2"/>
      <c r="V82" s="2"/>
      <c r="W82" s="2"/>
      <c r="X82" s="2"/>
      <c r="Y82" s="2"/>
      <c r="Z82" s="2"/>
      <c r="AA82" s="2"/>
      <c r="AB82" s="2"/>
      <c r="AC82" s="2"/>
      <c r="AD82" s="2"/>
      <c r="AE82" s="2"/>
    </row>
    <row r="83" spans="1:31" ht="14.25" customHeight="1" x14ac:dyDescent="0.3">
      <c r="A83" s="337"/>
      <c r="B83" s="341"/>
      <c r="C83" s="337"/>
      <c r="D83" s="202" t="s">
        <v>477</v>
      </c>
      <c r="E83" s="18" t="s">
        <v>478</v>
      </c>
      <c r="F83" s="43" t="s">
        <v>440</v>
      </c>
      <c r="G83" s="43">
        <f>IF(F83="Completa",10,IF(F83="Incompleta",5,0))</f>
        <v>10</v>
      </c>
      <c r="H83" s="338"/>
      <c r="I83" s="363"/>
      <c r="J83" s="363"/>
      <c r="K83" s="341"/>
      <c r="L83" s="2"/>
      <c r="M83" s="2"/>
      <c r="N83" s="2"/>
      <c r="O83" s="2"/>
      <c r="P83" s="2"/>
      <c r="Q83" s="2"/>
      <c r="R83" s="2"/>
      <c r="S83" s="2"/>
      <c r="T83" s="2"/>
      <c r="U83" s="2"/>
      <c r="V83" s="2"/>
      <c r="W83" s="2"/>
      <c r="X83" s="2"/>
      <c r="Y83" s="2"/>
      <c r="Z83" s="2"/>
      <c r="AA83" s="2"/>
      <c r="AB83" s="2"/>
      <c r="AC83" s="2"/>
      <c r="AD83" s="2"/>
      <c r="AE83" s="2"/>
    </row>
    <row r="84" spans="1:31" ht="14.25" customHeight="1" x14ac:dyDescent="0.3">
      <c r="A84" s="219"/>
      <c r="B84" s="220"/>
      <c r="C84" s="217" t="s">
        <v>314</v>
      </c>
      <c r="D84" s="206"/>
      <c r="E84" s="221" t="s">
        <v>479</v>
      </c>
      <c r="F84" s="209"/>
      <c r="G84" s="209">
        <f>SUM(G77:G83)</f>
        <v>100</v>
      </c>
      <c r="H84" s="210"/>
      <c r="I84" s="211"/>
      <c r="J84" s="211"/>
      <c r="K84" s="212"/>
      <c r="L84" s="2"/>
      <c r="M84" s="2"/>
      <c r="N84" s="2"/>
      <c r="O84" s="2"/>
      <c r="P84" s="2"/>
      <c r="Q84" s="2"/>
      <c r="R84" s="2"/>
      <c r="S84" s="2"/>
      <c r="T84" s="2"/>
      <c r="U84" s="2"/>
      <c r="V84" s="2"/>
      <c r="W84" s="2"/>
      <c r="X84" s="2"/>
      <c r="Y84" s="2"/>
      <c r="Z84" s="2"/>
      <c r="AA84" s="2"/>
      <c r="AB84" s="2"/>
      <c r="AC84" s="2"/>
      <c r="AD84" s="2"/>
      <c r="AE84" s="2"/>
    </row>
    <row r="85" spans="1:31"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30" customHeight="1" x14ac:dyDescent="0.3">
      <c r="A86" s="529" t="s">
        <v>451</v>
      </c>
      <c r="B86" s="530" t="s">
        <v>452</v>
      </c>
      <c r="C86" s="532" t="s">
        <v>480</v>
      </c>
      <c r="D86" s="533" t="s">
        <v>454</v>
      </c>
      <c r="E86" s="293"/>
      <c r="F86" s="293"/>
      <c r="G86" s="293"/>
      <c r="H86" s="366"/>
      <c r="I86" s="192" t="s">
        <v>455</v>
      </c>
      <c r="J86" s="526" t="s">
        <v>456</v>
      </c>
      <c r="K86" s="534" t="s">
        <v>457</v>
      </c>
      <c r="L86" s="193"/>
      <c r="M86" s="193"/>
      <c r="N86" s="193"/>
      <c r="O86" s="193"/>
      <c r="P86" s="193"/>
      <c r="Q86" s="193"/>
      <c r="R86" s="193"/>
      <c r="S86" s="193"/>
      <c r="T86" s="193"/>
      <c r="U86" s="193"/>
      <c r="V86" s="193"/>
      <c r="W86" s="193"/>
      <c r="X86" s="193"/>
      <c r="Y86" s="193"/>
      <c r="Z86" s="193"/>
      <c r="AA86" s="193"/>
      <c r="AB86" s="193"/>
      <c r="AC86" s="193"/>
      <c r="AD86" s="193"/>
      <c r="AE86" s="193"/>
    </row>
    <row r="87" spans="1:31" ht="14.25" customHeight="1" x14ac:dyDescent="0.3">
      <c r="A87" s="279"/>
      <c r="B87" s="380"/>
      <c r="C87" s="380"/>
      <c r="D87" s="194" t="s">
        <v>458</v>
      </c>
      <c r="E87" s="195" t="s">
        <v>459</v>
      </c>
      <c r="F87" s="194" t="s">
        <v>460</v>
      </c>
      <c r="G87" s="194" t="s">
        <v>461</v>
      </c>
      <c r="H87" s="194" t="s">
        <v>481</v>
      </c>
      <c r="I87" s="197" t="s">
        <v>463</v>
      </c>
      <c r="J87" s="380"/>
      <c r="K87" s="291"/>
      <c r="L87" s="193"/>
      <c r="M87" s="193"/>
      <c r="N87" s="193"/>
      <c r="O87" s="193"/>
      <c r="P87" s="193"/>
      <c r="Q87" s="193"/>
      <c r="R87" s="193"/>
      <c r="S87" s="193"/>
      <c r="T87" s="193"/>
      <c r="U87" s="193"/>
      <c r="V87" s="193"/>
      <c r="W87" s="193"/>
      <c r="X87" s="193"/>
      <c r="Y87" s="193"/>
      <c r="Z87" s="193"/>
      <c r="AA87" s="193"/>
      <c r="AB87" s="193"/>
      <c r="AC87" s="193"/>
      <c r="AD87" s="193"/>
      <c r="AE87" s="193"/>
    </row>
    <row r="88" spans="1:31" ht="20.25" customHeight="1" x14ac:dyDescent="0.3">
      <c r="A88" s="547" t="str">
        <f>DESCRIPCION!A16</f>
        <v>c</v>
      </c>
      <c r="B88" s="404">
        <f>DESCRIPCION!D17</f>
        <v>0</v>
      </c>
      <c r="C88" s="546" t="s">
        <v>485</v>
      </c>
      <c r="D88" s="540" t="s">
        <v>465</v>
      </c>
      <c r="E88" s="199" t="s">
        <v>466</v>
      </c>
      <c r="F88" s="200" t="s">
        <v>421</v>
      </c>
      <c r="G88" s="200">
        <f>IF(F88="Asignado",15,0)</f>
        <v>0</v>
      </c>
      <c r="H88" s="541" t="str">
        <f>IF(AND(G95&gt;0,G95&lt;=85),"Débil",IF(AND(G95&gt;85,G95&lt;=95),"Moderado",IF(G95&gt;96,"Fuerte"," ")))</f>
        <v xml:space="preserve"> </v>
      </c>
      <c r="I88" s="542" t="s">
        <v>421</v>
      </c>
      <c r="J88" s="542"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545" t="str">
        <f>IF(J88="Fuerte","NO",IF(J88=" "," ","SI"))</f>
        <v xml:space="preserve"> </v>
      </c>
      <c r="L88" s="2"/>
      <c r="M88" s="2"/>
      <c r="N88" s="2"/>
      <c r="O88" s="2"/>
      <c r="P88" s="2"/>
      <c r="Q88" s="2"/>
      <c r="R88" s="2"/>
      <c r="S88" s="2"/>
      <c r="T88" s="2"/>
      <c r="U88" s="2"/>
      <c r="V88" s="2"/>
      <c r="W88" s="2"/>
      <c r="X88" s="2"/>
      <c r="Y88" s="2"/>
      <c r="Z88" s="2"/>
      <c r="AA88" s="2"/>
      <c r="AB88" s="2"/>
      <c r="AC88" s="2"/>
      <c r="AD88" s="2"/>
      <c r="AE88" s="2"/>
    </row>
    <row r="89" spans="1:31" ht="14.25" customHeight="1" x14ac:dyDescent="0.3">
      <c r="A89" s="278"/>
      <c r="B89" s="290"/>
      <c r="C89" s="278"/>
      <c r="D89" s="362"/>
      <c r="E89" s="18" t="s">
        <v>468</v>
      </c>
      <c r="F89" s="43" t="s">
        <v>421</v>
      </c>
      <c r="G89" s="43">
        <f>IF(F89="Adecuado",15,0)</f>
        <v>0</v>
      </c>
      <c r="H89" s="283"/>
      <c r="I89" s="362"/>
      <c r="J89" s="362"/>
      <c r="K89" s="290"/>
      <c r="L89" s="2"/>
      <c r="M89" s="2"/>
      <c r="N89" s="2"/>
      <c r="O89" s="2"/>
      <c r="P89" s="2"/>
      <c r="Q89" s="2"/>
      <c r="R89" s="2"/>
      <c r="S89" s="2"/>
      <c r="T89" s="2"/>
      <c r="U89" s="2"/>
      <c r="V89" s="2"/>
      <c r="W89" s="2"/>
      <c r="X89" s="2"/>
      <c r="Y89" s="2"/>
      <c r="Z89" s="2"/>
      <c r="AA89" s="2"/>
      <c r="AB89" s="2"/>
      <c r="AC89" s="2"/>
      <c r="AD89" s="2"/>
      <c r="AE89" s="2"/>
    </row>
    <row r="90" spans="1:31" ht="14.25" customHeight="1" x14ac:dyDescent="0.3">
      <c r="A90" s="278"/>
      <c r="B90" s="290"/>
      <c r="C90" s="278"/>
      <c r="D90" s="198" t="s">
        <v>469</v>
      </c>
      <c r="E90" s="18" t="s">
        <v>470</v>
      </c>
      <c r="F90" s="43" t="s">
        <v>421</v>
      </c>
      <c r="G90" s="43">
        <f>IF(F90="Oportuna",15,0)</f>
        <v>0</v>
      </c>
      <c r="H90" s="283"/>
      <c r="I90" s="362"/>
      <c r="J90" s="362"/>
      <c r="K90" s="290"/>
      <c r="L90" s="2"/>
      <c r="M90" s="2"/>
      <c r="N90" s="2"/>
      <c r="O90" s="2"/>
      <c r="P90" s="2"/>
      <c r="Q90" s="2"/>
      <c r="R90" s="2"/>
      <c r="S90" s="2"/>
      <c r="T90" s="2"/>
      <c r="U90" s="2"/>
      <c r="V90" s="2"/>
      <c r="W90" s="2"/>
      <c r="X90" s="2"/>
      <c r="Y90" s="2"/>
      <c r="Z90" s="2"/>
      <c r="AA90" s="2"/>
      <c r="AB90" s="2"/>
      <c r="AC90" s="2"/>
      <c r="AD90" s="2"/>
      <c r="AE90" s="2"/>
    </row>
    <row r="91" spans="1:31" ht="14.25" customHeight="1" x14ac:dyDescent="0.3">
      <c r="A91" s="278"/>
      <c r="B91" s="290"/>
      <c r="C91" s="278"/>
      <c r="D91" s="198" t="s">
        <v>471</v>
      </c>
      <c r="E91" s="18" t="s">
        <v>472</v>
      </c>
      <c r="F91" s="87" t="s">
        <v>421</v>
      </c>
      <c r="G91" s="43">
        <f>IF(F91="Prevenir",15,IF(F91="Detectar",10,0))</f>
        <v>0</v>
      </c>
      <c r="H91" s="283"/>
      <c r="I91" s="362"/>
      <c r="J91" s="362"/>
      <c r="K91" s="290"/>
      <c r="L91" s="2"/>
      <c r="M91" s="2"/>
      <c r="N91" s="2"/>
      <c r="O91" s="2"/>
      <c r="P91" s="2"/>
      <c r="Q91" s="2"/>
      <c r="R91" s="2"/>
      <c r="S91" s="2"/>
      <c r="T91" s="2"/>
      <c r="U91" s="2"/>
      <c r="V91" s="2"/>
      <c r="W91" s="2"/>
      <c r="X91" s="2"/>
      <c r="Y91" s="2"/>
      <c r="Z91" s="2"/>
      <c r="AA91" s="2"/>
      <c r="AB91" s="2"/>
      <c r="AC91" s="2"/>
      <c r="AD91" s="2"/>
      <c r="AE91" s="2"/>
    </row>
    <row r="92" spans="1:31" ht="14.25" customHeight="1" x14ac:dyDescent="0.3">
      <c r="A92" s="278"/>
      <c r="B92" s="290"/>
      <c r="C92" s="278"/>
      <c r="D92" s="198" t="s">
        <v>483</v>
      </c>
      <c r="E92" s="18" t="s">
        <v>474</v>
      </c>
      <c r="F92" s="43" t="s">
        <v>421</v>
      </c>
      <c r="G92" s="43">
        <f>IF(F92="Confiable",15,0)</f>
        <v>0</v>
      </c>
      <c r="H92" s="283"/>
      <c r="I92" s="362"/>
      <c r="J92" s="362"/>
      <c r="K92" s="290"/>
      <c r="L92" s="2"/>
      <c r="M92" s="2"/>
      <c r="N92" s="2"/>
      <c r="O92" s="2"/>
      <c r="P92" s="2"/>
      <c r="Q92" s="2"/>
      <c r="R92" s="2"/>
      <c r="S92" s="2"/>
      <c r="T92" s="2"/>
      <c r="U92" s="2"/>
      <c r="V92" s="2"/>
      <c r="W92" s="2"/>
      <c r="X92" s="2"/>
      <c r="Y92" s="2"/>
      <c r="Z92" s="2"/>
      <c r="AA92" s="2"/>
      <c r="AB92" s="2"/>
      <c r="AC92" s="2"/>
      <c r="AD92" s="2"/>
      <c r="AE92" s="2"/>
    </row>
    <row r="93" spans="1:31" ht="14.25" customHeight="1" x14ac:dyDescent="0.3">
      <c r="A93" s="278"/>
      <c r="B93" s="290"/>
      <c r="C93" s="278"/>
      <c r="D93" s="198" t="s">
        <v>484</v>
      </c>
      <c r="E93" s="18" t="s">
        <v>476</v>
      </c>
      <c r="F93" s="87" t="s">
        <v>421</v>
      </c>
      <c r="G93" s="43">
        <f>IF(F93="Se investigan y se resuelven oportunamente",15,0)</f>
        <v>0</v>
      </c>
      <c r="H93" s="283"/>
      <c r="I93" s="362"/>
      <c r="J93" s="362"/>
      <c r="K93" s="290"/>
      <c r="L93" s="2"/>
      <c r="M93" s="2"/>
      <c r="N93" s="2"/>
      <c r="O93" s="2"/>
      <c r="P93" s="2"/>
      <c r="Q93" s="2"/>
      <c r="R93" s="2"/>
      <c r="S93" s="2"/>
      <c r="T93" s="2"/>
      <c r="U93" s="2"/>
      <c r="V93" s="2"/>
      <c r="W93" s="2"/>
      <c r="X93" s="2"/>
      <c r="Y93" s="2"/>
      <c r="Z93" s="2"/>
      <c r="AA93" s="2"/>
      <c r="AB93" s="2"/>
      <c r="AC93" s="2"/>
      <c r="AD93" s="2"/>
      <c r="AE93" s="2"/>
    </row>
    <row r="94" spans="1:31" ht="14.25" customHeight="1" x14ac:dyDescent="0.3">
      <c r="A94" s="337"/>
      <c r="B94" s="341"/>
      <c r="C94" s="337"/>
      <c r="D94" s="202" t="s">
        <v>477</v>
      </c>
      <c r="E94" s="18" t="s">
        <v>478</v>
      </c>
      <c r="F94" s="43" t="s">
        <v>421</v>
      </c>
      <c r="G94" s="43">
        <f>IF(F94="Completa",10,IF(F94="Incompleta",5,0))</f>
        <v>0</v>
      </c>
      <c r="H94" s="338"/>
      <c r="I94" s="363"/>
      <c r="J94" s="363"/>
      <c r="K94" s="341"/>
      <c r="L94" s="2"/>
      <c r="M94" s="2"/>
      <c r="N94" s="2"/>
      <c r="O94" s="2"/>
      <c r="P94" s="2"/>
      <c r="Q94" s="2"/>
      <c r="R94" s="2"/>
      <c r="S94" s="2"/>
      <c r="T94" s="2"/>
      <c r="U94" s="2"/>
      <c r="V94" s="2"/>
      <c r="W94" s="2"/>
      <c r="X94" s="2"/>
      <c r="Y94" s="2"/>
      <c r="Z94" s="2"/>
      <c r="AA94" s="2"/>
      <c r="AB94" s="2"/>
      <c r="AC94" s="2"/>
      <c r="AD94" s="2"/>
      <c r="AE94" s="2"/>
    </row>
    <row r="95" spans="1:31" ht="14.25" customHeight="1" x14ac:dyDescent="0.3">
      <c r="A95" s="219"/>
      <c r="B95" s="220"/>
      <c r="C95" s="217"/>
      <c r="D95" s="206"/>
      <c r="E95" s="207" t="s">
        <v>479</v>
      </c>
      <c r="F95" s="208"/>
      <c r="G95" s="208">
        <f>SUM(G88:G94)</f>
        <v>0</v>
      </c>
      <c r="H95" s="210"/>
      <c r="I95" s="211"/>
      <c r="J95" s="211"/>
      <c r="K95" s="212"/>
      <c r="L95" s="2"/>
      <c r="M95" s="2"/>
      <c r="N95" s="2"/>
      <c r="O95" s="2"/>
      <c r="P95" s="2"/>
      <c r="Q95" s="2"/>
      <c r="R95" s="2"/>
      <c r="S95" s="2"/>
      <c r="T95" s="2"/>
      <c r="U95" s="2"/>
      <c r="V95" s="2"/>
      <c r="W95" s="2"/>
      <c r="X95" s="2"/>
      <c r="Y95" s="2"/>
      <c r="Z95" s="2"/>
      <c r="AA95" s="2"/>
      <c r="AB95" s="2"/>
      <c r="AC95" s="2"/>
      <c r="AD95" s="2"/>
      <c r="AE95" s="2"/>
    </row>
    <row r="96" spans="1:31" ht="14.25" customHeight="1" x14ac:dyDescent="0.3">
      <c r="A96" s="213"/>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30" customHeight="1" x14ac:dyDescent="0.3">
      <c r="A97" s="529" t="s">
        <v>451</v>
      </c>
      <c r="B97" s="530" t="s">
        <v>452</v>
      </c>
      <c r="C97" s="532" t="s">
        <v>480</v>
      </c>
      <c r="D97" s="533" t="s">
        <v>454</v>
      </c>
      <c r="E97" s="293"/>
      <c r="F97" s="293"/>
      <c r="G97" s="293"/>
      <c r="H97" s="366"/>
      <c r="I97" s="192" t="s">
        <v>455</v>
      </c>
      <c r="J97" s="526" t="s">
        <v>456</v>
      </c>
      <c r="K97" s="534" t="s">
        <v>457</v>
      </c>
      <c r="L97" s="193"/>
      <c r="M97" s="193"/>
      <c r="N97" s="193"/>
      <c r="O97" s="193"/>
      <c r="P97" s="193"/>
      <c r="Q97" s="193"/>
      <c r="R97" s="193"/>
      <c r="S97" s="193"/>
      <c r="T97" s="193"/>
      <c r="U97" s="193"/>
      <c r="V97" s="193"/>
      <c r="W97" s="193"/>
      <c r="X97" s="193"/>
      <c r="Y97" s="193"/>
      <c r="Z97" s="193"/>
      <c r="AA97" s="193"/>
      <c r="AB97" s="193"/>
      <c r="AC97" s="193"/>
      <c r="AD97" s="193"/>
      <c r="AE97" s="193"/>
    </row>
    <row r="98" spans="1:31" ht="14.25" customHeight="1" x14ac:dyDescent="0.3">
      <c r="A98" s="279"/>
      <c r="B98" s="380"/>
      <c r="C98" s="380"/>
      <c r="D98" s="194" t="s">
        <v>458</v>
      </c>
      <c r="E98" s="195" t="s">
        <v>459</v>
      </c>
      <c r="F98" s="194" t="s">
        <v>460</v>
      </c>
      <c r="G98" s="194" t="s">
        <v>461</v>
      </c>
      <c r="H98" s="194" t="s">
        <v>481</v>
      </c>
      <c r="I98" s="197" t="s">
        <v>463</v>
      </c>
      <c r="J98" s="380"/>
      <c r="K98" s="291"/>
      <c r="L98" s="193"/>
      <c r="M98" s="193"/>
      <c r="N98" s="193"/>
      <c r="O98" s="193"/>
      <c r="P98" s="193"/>
      <c r="Q98" s="193"/>
      <c r="R98" s="193"/>
      <c r="S98" s="193"/>
      <c r="T98" s="193"/>
      <c r="U98" s="193"/>
      <c r="V98" s="193"/>
      <c r="W98" s="193"/>
      <c r="X98" s="193"/>
      <c r="Y98" s="193"/>
      <c r="Z98" s="193"/>
      <c r="AA98" s="193"/>
      <c r="AB98" s="193"/>
      <c r="AC98" s="193"/>
      <c r="AD98" s="193"/>
      <c r="AE98" s="193"/>
    </row>
    <row r="99" spans="1:31" ht="20.25" customHeight="1" x14ac:dyDescent="0.3">
      <c r="A99" s="547" t="str">
        <f>DESCRIPCION!A16</f>
        <v>c</v>
      </c>
      <c r="B99" s="404">
        <f>DESCRIPCION!D18</f>
        <v>0</v>
      </c>
      <c r="C99" s="546" t="s">
        <v>485</v>
      </c>
      <c r="D99" s="540" t="s">
        <v>465</v>
      </c>
      <c r="E99" s="199" t="s">
        <v>466</v>
      </c>
      <c r="F99" s="200" t="s">
        <v>421</v>
      </c>
      <c r="G99" s="200">
        <f>IF(F99="Asignado",15,0)</f>
        <v>0</v>
      </c>
      <c r="H99" s="541" t="str">
        <f>IF(AND(G106&gt;0,G106&lt;=85),"Débil",IF(AND(G106&gt;85,G106&lt;=95),"Moderado",IF(G106&gt;96,"Fuerte"," ")))</f>
        <v xml:space="preserve"> </v>
      </c>
      <c r="I99" s="542" t="s">
        <v>421</v>
      </c>
      <c r="J99" s="542"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545" t="str">
        <f>IF(J99="Fuerte","NO",IF(J99=" "," ","SI"))</f>
        <v xml:space="preserve"> </v>
      </c>
      <c r="L99" s="2"/>
      <c r="M99" s="2"/>
      <c r="N99" s="2"/>
      <c r="O99" s="2"/>
      <c r="P99" s="2"/>
      <c r="Q99" s="2"/>
      <c r="R99" s="2"/>
      <c r="S99" s="2"/>
      <c r="T99" s="2"/>
      <c r="U99" s="2"/>
      <c r="V99" s="2"/>
      <c r="W99" s="2"/>
      <c r="X99" s="2"/>
      <c r="Y99" s="2"/>
      <c r="Z99" s="2"/>
      <c r="AA99" s="2"/>
      <c r="AB99" s="2"/>
      <c r="AC99" s="2"/>
      <c r="AD99" s="2"/>
      <c r="AE99" s="2"/>
    </row>
    <row r="100" spans="1:31" ht="14.25" customHeight="1" x14ac:dyDescent="0.3">
      <c r="A100" s="278"/>
      <c r="B100" s="290"/>
      <c r="C100" s="278"/>
      <c r="D100" s="362"/>
      <c r="E100" s="18" t="s">
        <v>468</v>
      </c>
      <c r="F100" s="43" t="s">
        <v>421</v>
      </c>
      <c r="G100" s="43">
        <f>IF(F100="Adecuado",15,0)</f>
        <v>0</v>
      </c>
      <c r="H100" s="283"/>
      <c r="I100" s="362"/>
      <c r="J100" s="362"/>
      <c r="K100" s="290"/>
      <c r="L100" s="2"/>
      <c r="M100" s="2"/>
      <c r="N100" s="2"/>
      <c r="O100" s="2"/>
      <c r="P100" s="2"/>
      <c r="Q100" s="2"/>
      <c r="R100" s="2"/>
      <c r="S100" s="2"/>
      <c r="T100" s="2"/>
      <c r="U100" s="2"/>
      <c r="V100" s="2"/>
      <c r="W100" s="2"/>
      <c r="X100" s="2"/>
      <c r="Y100" s="2"/>
      <c r="Z100" s="2"/>
      <c r="AA100" s="2"/>
      <c r="AB100" s="2"/>
      <c r="AC100" s="2"/>
      <c r="AD100" s="2"/>
      <c r="AE100" s="2"/>
    </row>
    <row r="101" spans="1:31" ht="42.75" customHeight="1" x14ac:dyDescent="0.3">
      <c r="A101" s="278"/>
      <c r="B101" s="290"/>
      <c r="C101" s="278"/>
      <c r="D101" s="198" t="s">
        <v>469</v>
      </c>
      <c r="E101" s="18" t="s">
        <v>470</v>
      </c>
      <c r="F101" s="43" t="s">
        <v>421</v>
      </c>
      <c r="G101" s="43">
        <f>IF(F101="Oportuna",15,0)</f>
        <v>0</v>
      </c>
      <c r="H101" s="283"/>
      <c r="I101" s="362"/>
      <c r="J101" s="362"/>
      <c r="K101" s="290"/>
      <c r="L101" s="2"/>
      <c r="M101" s="2"/>
      <c r="N101" s="2"/>
      <c r="O101" s="2"/>
      <c r="P101" s="2"/>
      <c r="Q101" s="2"/>
      <c r="R101" s="2"/>
      <c r="S101" s="2"/>
      <c r="T101" s="2"/>
      <c r="U101" s="2"/>
      <c r="V101" s="2"/>
      <c r="W101" s="2"/>
      <c r="X101" s="2"/>
      <c r="Y101" s="2"/>
      <c r="Z101" s="2"/>
      <c r="AA101" s="2"/>
      <c r="AB101" s="2"/>
      <c r="AC101" s="2"/>
      <c r="AD101" s="2"/>
      <c r="AE101" s="2"/>
    </row>
    <row r="102" spans="1:31" ht="14.25" customHeight="1" x14ac:dyDescent="0.3">
      <c r="A102" s="278"/>
      <c r="B102" s="290"/>
      <c r="C102" s="278"/>
      <c r="D102" s="198" t="s">
        <v>471</v>
      </c>
      <c r="E102" s="18" t="s">
        <v>472</v>
      </c>
      <c r="F102" s="87" t="s">
        <v>421</v>
      </c>
      <c r="G102" s="43">
        <f>IF(F102="Prevenir",15,IF(F102="Detectar",10,0))</f>
        <v>0</v>
      </c>
      <c r="H102" s="283"/>
      <c r="I102" s="362"/>
      <c r="J102" s="362"/>
      <c r="K102" s="290"/>
      <c r="L102" s="2"/>
      <c r="M102" s="2"/>
      <c r="N102" s="2"/>
      <c r="O102" s="2"/>
      <c r="P102" s="2"/>
      <c r="Q102" s="2"/>
      <c r="R102" s="2"/>
      <c r="S102" s="2"/>
      <c r="T102" s="2"/>
      <c r="U102" s="2"/>
      <c r="V102" s="2"/>
      <c r="W102" s="2"/>
      <c r="X102" s="2"/>
      <c r="Y102" s="2"/>
      <c r="Z102" s="2"/>
      <c r="AA102" s="2"/>
      <c r="AB102" s="2"/>
      <c r="AC102" s="2"/>
      <c r="AD102" s="2"/>
      <c r="AE102" s="2"/>
    </row>
    <row r="103" spans="1:31" ht="14.25" customHeight="1" x14ac:dyDescent="0.3">
      <c r="A103" s="278"/>
      <c r="B103" s="290"/>
      <c r="C103" s="278"/>
      <c r="D103" s="198" t="s">
        <v>483</v>
      </c>
      <c r="E103" s="18" t="s">
        <v>474</v>
      </c>
      <c r="F103" s="43" t="s">
        <v>421</v>
      </c>
      <c r="G103" s="43">
        <f>IF(F103="Confiable",15,0)</f>
        <v>0</v>
      </c>
      <c r="H103" s="283"/>
      <c r="I103" s="362"/>
      <c r="J103" s="362"/>
      <c r="K103" s="290"/>
      <c r="L103" s="2"/>
      <c r="M103" s="2"/>
      <c r="N103" s="2"/>
      <c r="O103" s="2"/>
      <c r="P103" s="2"/>
      <c r="Q103" s="2"/>
      <c r="R103" s="2"/>
      <c r="S103" s="2"/>
      <c r="T103" s="2"/>
      <c r="U103" s="2"/>
      <c r="V103" s="2"/>
      <c r="W103" s="2"/>
      <c r="X103" s="2"/>
      <c r="Y103" s="2"/>
      <c r="Z103" s="2"/>
      <c r="AA103" s="2"/>
      <c r="AB103" s="2"/>
      <c r="AC103" s="2"/>
      <c r="AD103" s="2"/>
      <c r="AE103" s="2"/>
    </row>
    <row r="104" spans="1:31" ht="14.25" customHeight="1" x14ac:dyDescent="0.3">
      <c r="A104" s="278"/>
      <c r="B104" s="290"/>
      <c r="C104" s="278"/>
      <c r="D104" s="198" t="s">
        <v>484</v>
      </c>
      <c r="E104" s="18" t="s">
        <v>476</v>
      </c>
      <c r="F104" s="87" t="s">
        <v>421</v>
      </c>
      <c r="G104" s="43">
        <f>IF(F104="Se investigan y se resuelven oportunamente",15,0)</f>
        <v>0</v>
      </c>
      <c r="H104" s="283"/>
      <c r="I104" s="362"/>
      <c r="J104" s="362"/>
      <c r="K104" s="290"/>
      <c r="L104" s="2"/>
      <c r="M104" s="2"/>
      <c r="N104" s="2"/>
      <c r="O104" s="2"/>
      <c r="P104" s="2"/>
      <c r="Q104" s="2"/>
      <c r="R104" s="2"/>
      <c r="S104" s="2"/>
      <c r="T104" s="2"/>
      <c r="U104" s="2"/>
      <c r="V104" s="2"/>
      <c r="W104" s="2"/>
      <c r="X104" s="2"/>
      <c r="Y104" s="2"/>
      <c r="Z104" s="2"/>
      <c r="AA104" s="2"/>
      <c r="AB104" s="2"/>
      <c r="AC104" s="2"/>
      <c r="AD104" s="2"/>
      <c r="AE104" s="2"/>
    </row>
    <row r="105" spans="1:31" ht="14.25" customHeight="1" x14ac:dyDescent="0.3">
      <c r="A105" s="337"/>
      <c r="B105" s="341"/>
      <c r="C105" s="337"/>
      <c r="D105" s="202" t="s">
        <v>477</v>
      </c>
      <c r="E105" s="18" t="s">
        <v>478</v>
      </c>
      <c r="F105" s="43" t="s">
        <v>421</v>
      </c>
      <c r="G105" s="43">
        <f>IF(F105="Completa",10,IF(F105="Incompleta",5,0))</f>
        <v>0</v>
      </c>
      <c r="H105" s="338"/>
      <c r="I105" s="363"/>
      <c r="J105" s="363"/>
      <c r="K105" s="341"/>
      <c r="L105" s="2"/>
      <c r="M105" s="2"/>
      <c r="N105" s="2"/>
      <c r="O105" s="2"/>
      <c r="P105" s="2"/>
      <c r="Q105" s="2"/>
      <c r="R105" s="2"/>
      <c r="S105" s="2"/>
      <c r="T105" s="2"/>
      <c r="U105" s="2"/>
      <c r="V105" s="2"/>
      <c r="W105" s="2"/>
      <c r="X105" s="2"/>
      <c r="Y105" s="2"/>
      <c r="Z105" s="2"/>
      <c r="AA105" s="2"/>
      <c r="AB105" s="2"/>
      <c r="AC105" s="2"/>
      <c r="AD105" s="2"/>
      <c r="AE105" s="2"/>
    </row>
    <row r="106" spans="1:31" ht="14.25" customHeight="1" x14ac:dyDescent="0.3">
      <c r="A106" s="219"/>
      <c r="B106" s="220"/>
      <c r="C106" s="217"/>
      <c r="D106" s="206"/>
      <c r="E106" s="207" t="s">
        <v>479</v>
      </c>
      <c r="F106" s="208"/>
      <c r="G106" s="208">
        <f>SUM(G99:G105)</f>
        <v>0</v>
      </c>
      <c r="H106" s="210"/>
      <c r="I106" s="211"/>
      <c r="J106" s="211"/>
      <c r="K106" s="212"/>
      <c r="L106" s="2"/>
      <c r="M106" s="2"/>
      <c r="N106" s="2"/>
      <c r="O106" s="2"/>
      <c r="P106" s="2"/>
      <c r="Q106" s="2"/>
      <c r="R106" s="2"/>
      <c r="S106" s="2"/>
      <c r="T106" s="2"/>
      <c r="U106" s="2"/>
      <c r="V106" s="2"/>
      <c r="W106" s="2"/>
      <c r="X106" s="2"/>
      <c r="Y106" s="2"/>
      <c r="Z106" s="2"/>
      <c r="AA106" s="2"/>
      <c r="AB106" s="2"/>
      <c r="AC106" s="2"/>
      <c r="AD106" s="2"/>
      <c r="AE106" s="2"/>
    </row>
    <row r="107" spans="1:31"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30" customHeight="1" x14ac:dyDescent="0.3">
      <c r="A108" s="529" t="s">
        <v>451</v>
      </c>
      <c r="B108" s="530" t="s">
        <v>452</v>
      </c>
      <c r="C108" s="532" t="s">
        <v>480</v>
      </c>
      <c r="D108" s="533" t="s">
        <v>454</v>
      </c>
      <c r="E108" s="293"/>
      <c r="F108" s="293"/>
      <c r="G108" s="293"/>
      <c r="H108" s="366"/>
      <c r="I108" s="192" t="s">
        <v>455</v>
      </c>
      <c r="J108" s="526" t="s">
        <v>456</v>
      </c>
      <c r="K108" s="534" t="s">
        <v>457</v>
      </c>
      <c r="L108" s="193"/>
      <c r="M108" s="193"/>
      <c r="N108" s="193"/>
      <c r="O108" s="193"/>
      <c r="P108" s="193"/>
      <c r="Q108" s="193"/>
      <c r="R108" s="193"/>
      <c r="S108" s="193"/>
      <c r="T108" s="193"/>
      <c r="U108" s="193"/>
      <c r="V108" s="193"/>
      <c r="W108" s="193"/>
      <c r="X108" s="193"/>
      <c r="Y108" s="193"/>
      <c r="Z108" s="193"/>
      <c r="AA108" s="193"/>
      <c r="AB108" s="193"/>
      <c r="AC108" s="193"/>
      <c r="AD108" s="193"/>
      <c r="AE108" s="193"/>
    </row>
    <row r="109" spans="1:31" ht="14.25" customHeight="1" x14ac:dyDescent="0.3">
      <c r="A109" s="279"/>
      <c r="B109" s="380"/>
      <c r="C109" s="380"/>
      <c r="D109" s="194" t="s">
        <v>458</v>
      </c>
      <c r="E109" s="195" t="s">
        <v>459</v>
      </c>
      <c r="F109" s="194" t="s">
        <v>460</v>
      </c>
      <c r="G109" s="194" t="s">
        <v>461</v>
      </c>
      <c r="H109" s="194" t="s">
        <v>481</v>
      </c>
      <c r="I109" s="197" t="s">
        <v>463</v>
      </c>
      <c r="J109" s="380"/>
      <c r="K109" s="291"/>
      <c r="L109" s="193"/>
      <c r="M109" s="193"/>
      <c r="N109" s="193"/>
      <c r="O109" s="193"/>
      <c r="P109" s="193"/>
      <c r="Q109" s="193"/>
      <c r="R109" s="193"/>
      <c r="S109" s="193"/>
      <c r="T109" s="193"/>
      <c r="U109" s="193"/>
      <c r="V109" s="193"/>
      <c r="W109" s="193"/>
      <c r="X109" s="193"/>
      <c r="Y109" s="193"/>
      <c r="Z109" s="193"/>
      <c r="AA109" s="193"/>
      <c r="AB109" s="193"/>
      <c r="AC109" s="193"/>
      <c r="AD109" s="193"/>
      <c r="AE109" s="193"/>
    </row>
    <row r="110" spans="1:31" ht="20.25" customHeight="1" x14ac:dyDescent="0.3">
      <c r="A110" s="547" t="str">
        <f>DESCRIPCION!A19</f>
        <v>d</v>
      </c>
      <c r="B110" s="404">
        <f>DESCRIPCION!D19</f>
        <v>0</v>
      </c>
      <c r="C110" s="548"/>
      <c r="D110" s="540" t="s">
        <v>465</v>
      </c>
      <c r="E110" s="199" t="s">
        <v>466</v>
      </c>
      <c r="F110" s="200" t="s">
        <v>421</v>
      </c>
      <c r="G110" s="200">
        <f>IF(F110="Asignado",15,0)</f>
        <v>0</v>
      </c>
      <c r="H110" s="541" t="str">
        <f>IF(AND(G117&gt;0,G117&lt;=85),"Débil",IF(AND(G117&gt;85,G117&lt;=95),"Moderado",IF(G117&gt;96,"Fuerte"," ")))</f>
        <v xml:space="preserve"> </v>
      </c>
      <c r="I110" s="542" t="s">
        <v>421</v>
      </c>
      <c r="J110" s="542"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545"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row>
    <row r="111" spans="1:31" ht="14.25" customHeight="1" x14ac:dyDescent="0.3">
      <c r="A111" s="278"/>
      <c r="B111" s="290"/>
      <c r="C111" s="278"/>
      <c r="D111" s="362"/>
      <c r="E111" s="18" t="s">
        <v>468</v>
      </c>
      <c r="F111" s="43" t="s">
        <v>421</v>
      </c>
      <c r="G111" s="43">
        <f>IF(F111="Adecuado",15,0)</f>
        <v>0</v>
      </c>
      <c r="H111" s="283"/>
      <c r="I111" s="362"/>
      <c r="J111" s="362"/>
      <c r="K111" s="290"/>
      <c r="L111" s="2"/>
      <c r="M111" s="2"/>
      <c r="N111" s="2"/>
      <c r="O111" s="2"/>
      <c r="P111" s="2"/>
      <c r="Q111" s="2"/>
      <c r="R111" s="2"/>
      <c r="S111" s="2"/>
      <c r="T111" s="2"/>
      <c r="U111" s="2"/>
      <c r="V111" s="2"/>
      <c r="W111" s="2"/>
      <c r="X111" s="2"/>
      <c r="Y111" s="2"/>
      <c r="Z111" s="2"/>
      <c r="AA111" s="2"/>
      <c r="AB111" s="2"/>
      <c r="AC111" s="2"/>
      <c r="AD111" s="2"/>
      <c r="AE111" s="2"/>
    </row>
    <row r="112" spans="1:31" ht="42.75" customHeight="1" x14ac:dyDescent="0.3">
      <c r="A112" s="278"/>
      <c r="B112" s="290"/>
      <c r="C112" s="278"/>
      <c r="D112" s="198" t="s">
        <v>469</v>
      </c>
      <c r="E112" s="18" t="s">
        <v>470</v>
      </c>
      <c r="F112" s="43" t="s">
        <v>421</v>
      </c>
      <c r="G112" s="43">
        <f>IF(F112="Oportuna",15,0)</f>
        <v>0</v>
      </c>
      <c r="H112" s="283"/>
      <c r="I112" s="362"/>
      <c r="J112" s="362"/>
      <c r="K112" s="290"/>
      <c r="L112" s="2"/>
      <c r="M112" s="2"/>
      <c r="N112" s="2"/>
      <c r="O112" s="2"/>
      <c r="P112" s="2"/>
      <c r="Q112" s="2"/>
      <c r="R112" s="2"/>
      <c r="S112" s="2"/>
      <c r="T112" s="2"/>
      <c r="U112" s="2"/>
      <c r="V112" s="2"/>
      <c r="W112" s="2"/>
      <c r="X112" s="2"/>
      <c r="Y112" s="2"/>
      <c r="Z112" s="2"/>
      <c r="AA112" s="2"/>
      <c r="AB112" s="2"/>
      <c r="AC112" s="2"/>
      <c r="AD112" s="2"/>
      <c r="AE112" s="2"/>
    </row>
    <row r="113" spans="1:31" ht="14.25" customHeight="1" x14ac:dyDescent="0.3">
      <c r="A113" s="278"/>
      <c r="B113" s="290"/>
      <c r="C113" s="278"/>
      <c r="D113" s="198" t="s">
        <v>471</v>
      </c>
      <c r="E113" s="18" t="s">
        <v>472</v>
      </c>
      <c r="F113" s="87" t="s">
        <v>421</v>
      </c>
      <c r="G113" s="43">
        <f>IF(F113="Prevenir",15,IF(F113="Detectar",10,0))</f>
        <v>0</v>
      </c>
      <c r="H113" s="283"/>
      <c r="I113" s="362"/>
      <c r="J113" s="362"/>
      <c r="K113" s="290"/>
      <c r="L113" s="2"/>
      <c r="M113" s="2"/>
      <c r="N113" s="2"/>
      <c r="O113" s="2"/>
      <c r="P113" s="2"/>
      <c r="Q113" s="2"/>
      <c r="R113" s="2"/>
      <c r="S113" s="2"/>
      <c r="T113" s="2"/>
      <c r="U113" s="2"/>
      <c r="V113" s="2"/>
      <c r="W113" s="2"/>
      <c r="X113" s="2"/>
      <c r="Y113" s="2"/>
      <c r="Z113" s="2"/>
      <c r="AA113" s="2"/>
      <c r="AB113" s="2"/>
      <c r="AC113" s="2"/>
      <c r="AD113" s="2"/>
      <c r="AE113" s="2"/>
    </row>
    <row r="114" spans="1:31" ht="14.25" customHeight="1" x14ac:dyDescent="0.3">
      <c r="A114" s="278"/>
      <c r="B114" s="290"/>
      <c r="C114" s="278"/>
      <c r="D114" s="198" t="s">
        <v>483</v>
      </c>
      <c r="E114" s="18" t="s">
        <v>474</v>
      </c>
      <c r="F114" s="43" t="s">
        <v>421</v>
      </c>
      <c r="G114" s="43">
        <f>IF(F114="Confiable",15,0)</f>
        <v>0</v>
      </c>
      <c r="H114" s="283"/>
      <c r="I114" s="362"/>
      <c r="J114" s="362"/>
      <c r="K114" s="290"/>
      <c r="L114" s="2"/>
      <c r="M114" s="2"/>
      <c r="N114" s="2"/>
      <c r="O114" s="2"/>
      <c r="P114" s="2"/>
      <c r="Q114" s="2"/>
      <c r="R114" s="2"/>
      <c r="S114" s="2"/>
      <c r="T114" s="2"/>
      <c r="U114" s="2"/>
      <c r="V114" s="2"/>
      <c r="W114" s="2"/>
      <c r="X114" s="2"/>
      <c r="Y114" s="2"/>
      <c r="Z114" s="2"/>
      <c r="AA114" s="2"/>
      <c r="AB114" s="2"/>
      <c r="AC114" s="2"/>
      <c r="AD114" s="2"/>
      <c r="AE114" s="2"/>
    </row>
    <row r="115" spans="1:31" ht="14.25" customHeight="1" x14ac:dyDescent="0.3">
      <c r="A115" s="278"/>
      <c r="B115" s="290"/>
      <c r="C115" s="278"/>
      <c r="D115" s="198" t="s">
        <v>484</v>
      </c>
      <c r="E115" s="18" t="s">
        <v>476</v>
      </c>
      <c r="F115" s="87" t="s">
        <v>421</v>
      </c>
      <c r="G115" s="43">
        <f>IF(F115="Se investigan y se resuelven oportunamente",15,0)</f>
        <v>0</v>
      </c>
      <c r="H115" s="283"/>
      <c r="I115" s="362"/>
      <c r="J115" s="362"/>
      <c r="K115" s="290"/>
      <c r="L115" s="2"/>
      <c r="M115" s="2"/>
      <c r="N115" s="2"/>
      <c r="O115" s="2"/>
      <c r="P115" s="2"/>
      <c r="Q115" s="2"/>
      <c r="R115" s="2"/>
      <c r="S115" s="2"/>
      <c r="T115" s="2"/>
      <c r="U115" s="2"/>
      <c r="V115" s="2"/>
      <c r="W115" s="2"/>
      <c r="X115" s="2"/>
      <c r="Y115" s="2"/>
      <c r="Z115" s="2"/>
      <c r="AA115" s="2"/>
      <c r="AB115" s="2"/>
      <c r="AC115" s="2"/>
      <c r="AD115" s="2"/>
      <c r="AE115" s="2"/>
    </row>
    <row r="116" spans="1:31" ht="14.25" customHeight="1" x14ac:dyDescent="0.3">
      <c r="A116" s="337"/>
      <c r="B116" s="341"/>
      <c r="C116" s="337"/>
      <c r="D116" s="202" t="s">
        <v>477</v>
      </c>
      <c r="E116" s="18" t="s">
        <v>478</v>
      </c>
      <c r="F116" s="43" t="s">
        <v>421</v>
      </c>
      <c r="G116" s="43">
        <f>IF(F116="Completa",10,IF(F116="Incompleta",5,0))</f>
        <v>0</v>
      </c>
      <c r="H116" s="338"/>
      <c r="I116" s="363"/>
      <c r="J116" s="363"/>
      <c r="K116" s="341"/>
      <c r="L116" s="2"/>
      <c r="M116" s="2"/>
      <c r="N116" s="2"/>
      <c r="O116" s="2"/>
      <c r="P116" s="2"/>
      <c r="Q116" s="2"/>
      <c r="R116" s="2"/>
      <c r="S116" s="2"/>
      <c r="T116" s="2"/>
      <c r="U116" s="2"/>
      <c r="V116" s="2"/>
      <c r="W116" s="2"/>
      <c r="X116" s="2"/>
      <c r="Y116" s="2"/>
      <c r="Z116" s="2"/>
      <c r="AA116" s="2"/>
      <c r="AB116" s="2"/>
      <c r="AC116" s="2"/>
      <c r="AD116" s="2"/>
      <c r="AE116" s="2"/>
    </row>
    <row r="117" spans="1:31" ht="14.25" customHeight="1" x14ac:dyDescent="0.3">
      <c r="A117" s="219"/>
      <c r="B117" s="220"/>
      <c r="C117" s="217"/>
      <c r="D117" s="206"/>
      <c r="E117" s="207" t="s">
        <v>479</v>
      </c>
      <c r="F117" s="208"/>
      <c r="G117" s="208">
        <f>SUM(G110:G116)</f>
        <v>0</v>
      </c>
      <c r="H117" s="224"/>
      <c r="I117" s="225"/>
      <c r="J117" s="225"/>
      <c r="K117" s="226"/>
      <c r="L117" s="2"/>
      <c r="M117" s="2"/>
      <c r="N117" s="2"/>
      <c r="O117" s="2"/>
      <c r="P117" s="2"/>
      <c r="Q117" s="2"/>
      <c r="R117" s="2"/>
      <c r="S117" s="2"/>
      <c r="T117" s="2"/>
      <c r="U117" s="2"/>
      <c r="V117" s="2"/>
      <c r="W117" s="2"/>
      <c r="X117" s="2"/>
      <c r="Y117" s="2"/>
      <c r="Z117" s="2"/>
      <c r="AA117" s="2"/>
      <c r="AB117" s="2"/>
      <c r="AC117" s="2"/>
      <c r="AD117" s="2"/>
      <c r="AE117" s="2"/>
    </row>
    <row r="118" spans="1:31" ht="14.25" customHeight="1" x14ac:dyDescent="0.3">
      <c r="A118" s="213"/>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30" customHeight="1" x14ac:dyDescent="0.3">
      <c r="A119" s="529" t="s">
        <v>451</v>
      </c>
      <c r="B119" s="530" t="s">
        <v>452</v>
      </c>
      <c r="C119" s="532" t="s">
        <v>480</v>
      </c>
      <c r="D119" s="533" t="s">
        <v>454</v>
      </c>
      <c r="E119" s="293"/>
      <c r="F119" s="293"/>
      <c r="G119" s="293"/>
      <c r="H119" s="366"/>
      <c r="I119" s="192" t="s">
        <v>455</v>
      </c>
      <c r="J119" s="526" t="s">
        <v>456</v>
      </c>
      <c r="K119" s="534" t="s">
        <v>457</v>
      </c>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1" ht="14.25" customHeight="1" x14ac:dyDescent="0.3">
      <c r="A120" s="279"/>
      <c r="B120" s="380"/>
      <c r="C120" s="380"/>
      <c r="D120" s="194" t="s">
        <v>458</v>
      </c>
      <c r="E120" s="195" t="s">
        <v>459</v>
      </c>
      <c r="F120" s="194" t="s">
        <v>460</v>
      </c>
      <c r="G120" s="194" t="s">
        <v>461</v>
      </c>
      <c r="H120" s="194" t="s">
        <v>481</v>
      </c>
      <c r="I120" s="197" t="s">
        <v>463</v>
      </c>
      <c r="J120" s="380"/>
      <c r="K120" s="291"/>
      <c r="L120" s="193"/>
      <c r="M120" s="193"/>
      <c r="N120" s="193"/>
      <c r="O120" s="193"/>
      <c r="P120" s="193"/>
      <c r="Q120" s="193"/>
      <c r="R120" s="193"/>
      <c r="S120" s="193"/>
      <c r="T120" s="193"/>
      <c r="U120" s="193"/>
      <c r="V120" s="193"/>
      <c r="W120" s="193"/>
      <c r="X120" s="193"/>
      <c r="Y120" s="193"/>
      <c r="Z120" s="193"/>
      <c r="AA120" s="193"/>
      <c r="AB120" s="193"/>
      <c r="AC120" s="193"/>
      <c r="AD120" s="193"/>
      <c r="AE120" s="193"/>
    </row>
    <row r="121" spans="1:31" ht="20.25" customHeight="1" x14ac:dyDescent="0.3">
      <c r="A121" s="547" t="str">
        <f>DESCRIPCION!A19</f>
        <v>d</v>
      </c>
      <c r="B121" s="404">
        <f>DESCRIPCION!D20</f>
        <v>0</v>
      </c>
      <c r="C121" s="547"/>
      <c r="D121" s="539" t="s">
        <v>465</v>
      </c>
      <c r="E121" s="199" t="s">
        <v>466</v>
      </c>
      <c r="F121" s="200" t="s">
        <v>421</v>
      </c>
      <c r="G121" s="200">
        <f>IF(F121="Asignado",15,0)</f>
        <v>0</v>
      </c>
      <c r="H121" s="528" t="str">
        <f>IF(AND(G128&gt;0,G128&lt;=85),"Débil",IF(AND(G128&gt;85,G128&lt;=95),"Moderado",IF(G128&gt;96,"Fuerte"," ")))</f>
        <v xml:space="preserve"> </v>
      </c>
      <c r="I121" s="528" t="s">
        <v>421</v>
      </c>
      <c r="J121" s="528"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538"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row>
    <row r="122" spans="1:31" ht="14.25" customHeight="1" x14ac:dyDescent="0.3">
      <c r="A122" s="278"/>
      <c r="B122" s="290"/>
      <c r="C122" s="278"/>
      <c r="D122" s="362"/>
      <c r="E122" s="18" t="s">
        <v>468</v>
      </c>
      <c r="F122" s="43" t="s">
        <v>421</v>
      </c>
      <c r="G122" s="43">
        <f>IF(F122="Adecuado",15,0)</f>
        <v>0</v>
      </c>
      <c r="H122" s="362"/>
      <c r="I122" s="362"/>
      <c r="J122" s="362"/>
      <c r="K122" s="290"/>
      <c r="L122" s="2"/>
      <c r="M122" s="2"/>
      <c r="N122" s="2"/>
      <c r="O122" s="2"/>
      <c r="P122" s="2"/>
      <c r="Q122" s="2"/>
      <c r="R122" s="2"/>
      <c r="S122" s="2"/>
      <c r="T122" s="2"/>
      <c r="U122" s="2"/>
      <c r="V122" s="2"/>
      <c r="W122" s="2"/>
      <c r="X122" s="2"/>
      <c r="Y122" s="2"/>
      <c r="Z122" s="2"/>
      <c r="AA122" s="2"/>
      <c r="AB122" s="2"/>
      <c r="AC122" s="2"/>
      <c r="AD122" s="2"/>
      <c r="AE122" s="2"/>
    </row>
    <row r="123" spans="1:31" ht="14.25" customHeight="1" x14ac:dyDescent="0.3">
      <c r="A123" s="278"/>
      <c r="B123" s="290"/>
      <c r="C123" s="278"/>
      <c r="D123" s="198" t="s">
        <v>469</v>
      </c>
      <c r="E123" s="18" t="s">
        <v>470</v>
      </c>
      <c r="F123" s="43" t="s">
        <v>421</v>
      </c>
      <c r="G123" s="43">
        <f>IF(F123="Oportuna",15,0)</f>
        <v>0</v>
      </c>
      <c r="H123" s="362"/>
      <c r="I123" s="362"/>
      <c r="J123" s="362"/>
      <c r="K123" s="290"/>
      <c r="L123" s="2"/>
      <c r="M123" s="2"/>
      <c r="N123" s="2"/>
      <c r="O123" s="2"/>
      <c r="P123" s="2"/>
      <c r="Q123" s="2"/>
      <c r="R123" s="2"/>
      <c r="S123" s="2"/>
      <c r="T123" s="2"/>
      <c r="U123" s="2"/>
      <c r="V123" s="2"/>
      <c r="W123" s="2"/>
      <c r="X123" s="2"/>
      <c r="Y123" s="2"/>
      <c r="Z123" s="2"/>
      <c r="AA123" s="2"/>
      <c r="AB123" s="2"/>
      <c r="AC123" s="2"/>
      <c r="AD123" s="2"/>
      <c r="AE123" s="2"/>
    </row>
    <row r="124" spans="1:31" ht="14.25" customHeight="1" x14ac:dyDescent="0.3">
      <c r="A124" s="278"/>
      <c r="B124" s="290"/>
      <c r="C124" s="278"/>
      <c r="D124" s="198" t="s">
        <v>471</v>
      </c>
      <c r="E124" s="18" t="s">
        <v>472</v>
      </c>
      <c r="F124" s="87" t="s">
        <v>421</v>
      </c>
      <c r="G124" s="43">
        <f>IF(F124="Prevenir",15,IF(F124="Detectar",10,0))</f>
        <v>0</v>
      </c>
      <c r="H124" s="362"/>
      <c r="I124" s="362"/>
      <c r="J124" s="362"/>
      <c r="K124" s="290"/>
      <c r="L124" s="2"/>
      <c r="M124" s="2"/>
      <c r="N124" s="2"/>
      <c r="O124" s="2"/>
      <c r="P124" s="2"/>
      <c r="Q124" s="2"/>
      <c r="R124" s="2"/>
      <c r="S124" s="2"/>
      <c r="T124" s="2"/>
      <c r="U124" s="2"/>
      <c r="V124" s="2"/>
      <c r="W124" s="2"/>
      <c r="X124" s="2"/>
      <c r="Y124" s="2"/>
      <c r="Z124" s="2"/>
      <c r="AA124" s="2"/>
      <c r="AB124" s="2"/>
      <c r="AC124" s="2"/>
      <c r="AD124" s="2"/>
      <c r="AE124" s="2"/>
    </row>
    <row r="125" spans="1:31" ht="14.25" customHeight="1" x14ac:dyDescent="0.3">
      <c r="A125" s="278"/>
      <c r="B125" s="290"/>
      <c r="C125" s="278"/>
      <c r="D125" s="198" t="s">
        <v>483</v>
      </c>
      <c r="E125" s="18" t="s">
        <v>474</v>
      </c>
      <c r="F125" s="43" t="s">
        <v>421</v>
      </c>
      <c r="G125" s="43">
        <f>IF(F125="Confiable",15,0)</f>
        <v>0</v>
      </c>
      <c r="H125" s="362"/>
      <c r="I125" s="362"/>
      <c r="J125" s="362"/>
      <c r="K125" s="290"/>
      <c r="L125" s="2"/>
      <c r="M125" s="2"/>
      <c r="N125" s="2"/>
      <c r="O125" s="2"/>
      <c r="P125" s="2"/>
      <c r="Q125" s="2"/>
      <c r="R125" s="2"/>
      <c r="S125" s="2"/>
      <c r="T125" s="2"/>
      <c r="U125" s="2"/>
      <c r="V125" s="2"/>
      <c r="W125" s="2"/>
      <c r="X125" s="2"/>
      <c r="Y125" s="2"/>
      <c r="Z125" s="2"/>
      <c r="AA125" s="2"/>
      <c r="AB125" s="2"/>
      <c r="AC125" s="2"/>
      <c r="AD125" s="2"/>
      <c r="AE125" s="2"/>
    </row>
    <row r="126" spans="1:31" ht="14.25" customHeight="1" x14ac:dyDescent="0.3">
      <c r="A126" s="278"/>
      <c r="B126" s="290"/>
      <c r="C126" s="278"/>
      <c r="D126" s="198" t="s">
        <v>484</v>
      </c>
      <c r="E126" s="18" t="s">
        <v>476</v>
      </c>
      <c r="F126" s="87" t="s">
        <v>421</v>
      </c>
      <c r="G126" s="43">
        <f>IF(F126="Se investigan y se resuelven oportunamente",15,0)</f>
        <v>0</v>
      </c>
      <c r="H126" s="362"/>
      <c r="I126" s="362"/>
      <c r="J126" s="362"/>
      <c r="K126" s="290"/>
      <c r="L126" s="2"/>
      <c r="M126" s="2"/>
      <c r="N126" s="2"/>
      <c r="O126" s="2"/>
      <c r="P126" s="2"/>
      <c r="Q126" s="2"/>
      <c r="R126" s="2"/>
      <c r="S126" s="2"/>
      <c r="T126" s="2"/>
      <c r="U126" s="2"/>
      <c r="V126" s="2"/>
      <c r="W126" s="2"/>
      <c r="X126" s="2"/>
      <c r="Y126" s="2"/>
      <c r="Z126" s="2"/>
      <c r="AA126" s="2"/>
      <c r="AB126" s="2"/>
      <c r="AC126" s="2"/>
      <c r="AD126" s="2"/>
      <c r="AE126" s="2"/>
    </row>
    <row r="127" spans="1:31" ht="14.25" customHeight="1" x14ac:dyDescent="0.3">
      <c r="A127" s="337"/>
      <c r="B127" s="341"/>
      <c r="C127" s="337"/>
      <c r="D127" s="202" t="s">
        <v>477</v>
      </c>
      <c r="E127" s="18" t="s">
        <v>478</v>
      </c>
      <c r="F127" s="43" t="s">
        <v>421</v>
      </c>
      <c r="G127" s="43">
        <f>IF(F127="Completa",10,IF(F127="Incompleta",5,0))</f>
        <v>0</v>
      </c>
      <c r="H127" s="363"/>
      <c r="I127" s="363"/>
      <c r="J127" s="363"/>
      <c r="K127" s="341"/>
      <c r="L127" s="2"/>
      <c r="M127" s="2"/>
      <c r="N127" s="2"/>
      <c r="O127" s="2"/>
      <c r="P127" s="2"/>
      <c r="Q127" s="2"/>
      <c r="R127" s="2"/>
      <c r="S127" s="2"/>
      <c r="T127" s="2"/>
      <c r="U127" s="2"/>
      <c r="V127" s="2"/>
      <c r="W127" s="2"/>
      <c r="X127" s="2"/>
      <c r="Y127" s="2"/>
      <c r="Z127" s="2"/>
      <c r="AA127" s="2"/>
      <c r="AB127" s="2"/>
      <c r="AC127" s="2"/>
      <c r="AD127" s="2"/>
      <c r="AE127" s="2"/>
    </row>
    <row r="128" spans="1:31" ht="14.25" customHeight="1" x14ac:dyDescent="0.3">
      <c r="A128" s="219"/>
      <c r="B128" s="220"/>
      <c r="C128" s="217"/>
      <c r="D128" s="206"/>
      <c r="E128" s="207" t="s">
        <v>479</v>
      </c>
      <c r="F128" s="208"/>
      <c r="G128" s="208">
        <f>SUM(G121:G127)</f>
        <v>0</v>
      </c>
      <c r="H128" s="224"/>
      <c r="I128" s="225"/>
      <c r="J128" s="225"/>
      <c r="K128" s="226"/>
      <c r="L128" s="2"/>
      <c r="M128" s="2"/>
      <c r="N128" s="2"/>
      <c r="O128" s="2"/>
      <c r="P128" s="2"/>
      <c r="Q128" s="2"/>
      <c r="R128" s="2"/>
      <c r="S128" s="2"/>
      <c r="T128" s="2"/>
      <c r="U128" s="2"/>
      <c r="V128" s="2"/>
      <c r="W128" s="2"/>
      <c r="X128" s="2"/>
      <c r="Y128" s="2"/>
      <c r="Z128" s="2"/>
      <c r="AA128" s="2"/>
      <c r="AB128" s="2"/>
      <c r="AC128" s="2"/>
      <c r="AD128" s="2"/>
      <c r="AE128" s="2"/>
    </row>
    <row r="129" spans="1:31"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30" customHeight="1" x14ac:dyDescent="0.3">
      <c r="A130" s="529" t="s">
        <v>451</v>
      </c>
      <c r="B130" s="530" t="s">
        <v>452</v>
      </c>
      <c r="C130" s="532" t="s">
        <v>480</v>
      </c>
      <c r="D130" s="533" t="s">
        <v>454</v>
      </c>
      <c r="E130" s="293"/>
      <c r="F130" s="293"/>
      <c r="G130" s="293"/>
      <c r="H130" s="366"/>
      <c r="I130" s="192" t="s">
        <v>455</v>
      </c>
      <c r="J130" s="526" t="s">
        <v>456</v>
      </c>
      <c r="K130" s="534" t="s">
        <v>457</v>
      </c>
      <c r="L130" s="193"/>
      <c r="M130" s="193"/>
      <c r="N130" s="193"/>
      <c r="O130" s="193"/>
      <c r="P130" s="193"/>
      <c r="Q130" s="193"/>
      <c r="R130" s="193"/>
      <c r="S130" s="193"/>
      <c r="T130" s="193"/>
      <c r="U130" s="193"/>
      <c r="V130" s="193"/>
      <c r="W130" s="193"/>
      <c r="X130" s="193"/>
      <c r="Y130" s="193"/>
      <c r="Z130" s="193"/>
      <c r="AA130" s="193"/>
      <c r="AB130" s="193"/>
      <c r="AC130" s="193"/>
      <c r="AD130" s="193"/>
      <c r="AE130" s="193"/>
    </row>
    <row r="131" spans="1:31" ht="14.25" customHeight="1" x14ac:dyDescent="0.3">
      <c r="A131" s="279"/>
      <c r="B131" s="380"/>
      <c r="C131" s="380"/>
      <c r="D131" s="194" t="s">
        <v>458</v>
      </c>
      <c r="E131" s="195" t="s">
        <v>459</v>
      </c>
      <c r="F131" s="194" t="s">
        <v>460</v>
      </c>
      <c r="G131" s="194" t="s">
        <v>461</v>
      </c>
      <c r="H131" s="194" t="s">
        <v>481</v>
      </c>
      <c r="I131" s="197" t="s">
        <v>463</v>
      </c>
      <c r="J131" s="380"/>
      <c r="K131" s="291"/>
      <c r="L131" s="193"/>
      <c r="M131" s="193"/>
      <c r="N131" s="193"/>
      <c r="O131" s="193"/>
      <c r="P131" s="193"/>
      <c r="Q131" s="193"/>
      <c r="R131" s="193"/>
      <c r="S131" s="193"/>
      <c r="T131" s="193"/>
      <c r="U131" s="193"/>
      <c r="V131" s="193"/>
      <c r="W131" s="193"/>
      <c r="X131" s="193"/>
      <c r="Y131" s="193"/>
      <c r="Z131" s="193"/>
      <c r="AA131" s="193"/>
      <c r="AB131" s="193"/>
      <c r="AC131" s="193"/>
      <c r="AD131" s="193"/>
      <c r="AE131" s="193"/>
    </row>
    <row r="132" spans="1:31" ht="20.25" customHeight="1" x14ac:dyDescent="0.3">
      <c r="A132" s="547" t="str">
        <f>DESCRIPCION!A19</f>
        <v>d</v>
      </c>
      <c r="B132" s="404">
        <f>DESCRIPCION!D21</f>
        <v>0</v>
      </c>
      <c r="C132" s="547"/>
      <c r="D132" s="539" t="s">
        <v>465</v>
      </c>
      <c r="E132" s="199" t="s">
        <v>466</v>
      </c>
      <c r="F132" s="200" t="s">
        <v>421</v>
      </c>
      <c r="G132" s="200">
        <f>IF(F132="Asignado",15,0)</f>
        <v>0</v>
      </c>
      <c r="H132" s="528" t="str">
        <f>IF(AND(G139&gt;0,G139&lt;=85),"Débil",IF(AND(G139&gt;85,G139&lt;=95),"Moderado",IF(G139&gt;96,"Fuerte"," ")))</f>
        <v xml:space="preserve"> </v>
      </c>
      <c r="I132" s="528" t="s">
        <v>421</v>
      </c>
      <c r="J132" s="528"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538"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row>
    <row r="133" spans="1:31" ht="14.25" customHeight="1" x14ac:dyDescent="0.3">
      <c r="A133" s="278"/>
      <c r="B133" s="290"/>
      <c r="C133" s="278"/>
      <c r="D133" s="362"/>
      <c r="E133" s="18" t="s">
        <v>468</v>
      </c>
      <c r="F133" s="43" t="s">
        <v>421</v>
      </c>
      <c r="G133" s="43">
        <f>IF(F133="Adecuado",15,0)</f>
        <v>0</v>
      </c>
      <c r="H133" s="362"/>
      <c r="I133" s="362"/>
      <c r="J133" s="362"/>
      <c r="K133" s="290"/>
      <c r="L133" s="2"/>
      <c r="M133" s="2"/>
      <c r="N133" s="2"/>
      <c r="O133" s="2"/>
      <c r="P133" s="2"/>
      <c r="Q133" s="2"/>
      <c r="R133" s="2"/>
      <c r="S133" s="2"/>
      <c r="T133" s="2"/>
      <c r="U133" s="2"/>
      <c r="V133" s="2"/>
      <c r="W133" s="2"/>
      <c r="X133" s="2"/>
      <c r="Y133" s="2"/>
      <c r="Z133" s="2"/>
      <c r="AA133" s="2"/>
      <c r="AB133" s="2"/>
      <c r="AC133" s="2"/>
      <c r="AD133" s="2"/>
      <c r="AE133" s="2"/>
    </row>
    <row r="134" spans="1:31" ht="14.25" customHeight="1" x14ac:dyDescent="0.3">
      <c r="A134" s="278"/>
      <c r="B134" s="290"/>
      <c r="C134" s="278"/>
      <c r="D134" s="198" t="s">
        <v>469</v>
      </c>
      <c r="E134" s="18" t="s">
        <v>470</v>
      </c>
      <c r="F134" s="43" t="s">
        <v>421</v>
      </c>
      <c r="G134" s="43">
        <f>IF(F134="Oportuna",15,0)</f>
        <v>0</v>
      </c>
      <c r="H134" s="362"/>
      <c r="I134" s="362"/>
      <c r="J134" s="362"/>
      <c r="K134" s="290"/>
      <c r="L134" s="2"/>
      <c r="M134" s="2"/>
      <c r="N134" s="2"/>
      <c r="O134" s="2"/>
      <c r="P134" s="2"/>
      <c r="Q134" s="2"/>
      <c r="R134" s="2"/>
      <c r="S134" s="2"/>
      <c r="T134" s="2"/>
      <c r="U134" s="2"/>
      <c r="V134" s="2"/>
      <c r="W134" s="2"/>
      <c r="X134" s="2"/>
      <c r="Y134" s="2"/>
      <c r="Z134" s="2"/>
      <c r="AA134" s="2"/>
      <c r="AB134" s="2"/>
      <c r="AC134" s="2"/>
      <c r="AD134" s="2"/>
      <c r="AE134" s="2"/>
    </row>
    <row r="135" spans="1:31" ht="14.25" customHeight="1" x14ac:dyDescent="0.3">
      <c r="A135" s="278"/>
      <c r="B135" s="290"/>
      <c r="C135" s="278"/>
      <c r="D135" s="198" t="s">
        <v>471</v>
      </c>
      <c r="E135" s="18" t="s">
        <v>472</v>
      </c>
      <c r="F135" s="87" t="s">
        <v>421</v>
      </c>
      <c r="G135" s="43">
        <f>IF(F135="Prevenir",15,IF(F135="Detectar",10,0))</f>
        <v>0</v>
      </c>
      <c r="H135" s="362"/>
      <c r="I135" s="362"/>
      <c r="J135" s="362"/>
      <c r="K135" s="290"/>
      <c r="L135" s="2"/>
      <c r="M135" s="2"/>
      <c r="N135" s="2"/>
      <c r="O135" s="2"/>
      <c r="P135" s="2"/>
      <c r="Q135" s="2"/>
      <c r="R135" s="2"/>
      <c r="S135" s="2"/>
      <c r="T135" s="2"/>
      <c r="U135" s="2"/>
      <c r="V135" s="2"/>
      <c r="W135" s="2"/>
      <c r="X135" s="2"/>
      <c r="Y135" s="2"/>
      <c r="Z135" s="2"/>
      <c r="AA135" s="2"/>
      <c r="AB135" s="2"/>
      <c r="AC135" s="2"/>
      <c r="AD135" s="2"/>
      <c r="AE135" s="2"/>
    </row>
    <row r="136" spans="1:31" ht="14.25" customHeight="1" x14ac:dyDescent="0.3">
      <c r="A136" s="278"/>
      <c r="B136" s="290"/>
      <c r="C136" s="278"/>
      <c r="D136" s="198" t="s">
        <v>483</v>
      </c>
      <c r="E136" s="18" t="s">
        <v>474</v>
      </c>
      <c r="F136" s="43" t="s">
        <v>421</v>
      </c>
      <c r="G136" s="43">
        <f>IF(F136="Confiable",15,0)</f>
        <v>0</v>
      </c>
      <c r="H136" s="362"/>
      <c r="I136" s="362"/>
      <c r="J136" s="362"/>
      <c r="K136" s="290"/>
      <c r="L136" s="2"/>
      <c r="M136" s="2"/>
      <c r="N136" s="2"/>
      <c r="O136" s="2"/>
      <c r="P136" s="2"/>
      <c r="Q136" s="2"/>
      <c r="R136" s="2"/>
      <c r="S136" s="2"/>
      <c r="T136" s="2"/>
      <c r="U136" s="2"/>
      <c r="V136" s="2"/>
      <c r="W136" s="2"/>
      <c r="X136" s="2"/>
      <c r="Y136" s="2"/>
      <c r="Z136" s="2"/>
      <c r="AA136" s="2"/>
      <c r="AB136" s="2"/>
      <c r="AC136" s="2"/>
      <c r="AD136" s="2"/>
      <c r="AE136" s="2"/>
    </row>
    <row r="137" spans="1:31" ht="14.25" customHeight="1" x14ac:dyDescent="0.3">
      <c r="A137" s="278"/>
      <c r="B137" s="290"/>
      <c r="C137" s="278"/>
      <c r="D137" s="198" t="s">
        <v>484</v>
      </c>
      <c r="E137" s="18" t="s">
        <v>476</v>
      </c>
      <c r="F137" s="87" t="s">
        <v>421</v>
      </c>
      <c r="G137" s="43">
        <f>IF(F137="Se investigan y se resuelven oportunamente",15,0)</f>
        <v>0</v>
      </c>
      <c r="H137" s="362"/>
      <c r="I137" s="362"/>
      <c r="J137" s="362"/>
      <c r="K137" s="290"/>
      <c r="L137" s="2"/>
      <c r="M137" s="2"/>
      <c r="N137" s="2"/>
      <c r="O137" s="2"/>
      <c r="P137" s="2"/>
      <c r="Q137" s="2"/>
      <c r="R137" s="2"/>
      <c r="S137" s="2"/>
      <c r="T137" s="2"/>
      <c r="U137" s="2"/>
      <c r="V137" s="2"/>
      <c r="W137" s="2"/>
      <c r="X137" s="2"/>
      <c r="Y137" s="2"/>
      <c r="Z137" s="2"/>
      <c r="AA137" s="2"/>
      <c r="AB137" s="2"/>
      <c r="AC137" s="2"/>
      <c r="AD137" s="2"/>
      <c r="AE137" s="2"/>
    </row>
    <row r="138" spans="1:31" ht="14.25" customHeight="1" x14ac:dyDescent="0.3">
      <c r="A138" s="337"/>
      <c r="B138" s="341"/>
      <c r="C138" s="337"/>
      <c r="D138" s="202" t="s">
        <v>477</v>
      </c>
      <c r="E138" s="18" t="s">
        <v>478</v>
      </c>
      <c r="F138" s="43" t="s">
        <v>421</v>
      </c>
      <c r="G138" s="43">
        <f>IF(F138="Completa",10,IF(F138="Incompleta",5,0))</f>
        <v>0</v>
      </c>
      <c r="H138" s="363"/>
      <c r="I138" s="363"/>
      <c r="J138" s="363"/>
      <c r="K138" s="341"/>
      <c r="L138" s="2"/>
      <c r="M138" s="2"/>
      <c r="N138" s="2"/>
      <c r="O138" s="2"/>
      <c r="P138" s="2"/>
      <c r="Q138" s="2"/>
      <c r="R138" s="2"/>
      <c r="S138" s="2"/>
      <c r="T138" s="2"/>
      <c r="U138" s="2"/>
      <c r="V138" s="2"/>
      <c r="W138" s="2"/>
      <c r="X138" s="2"/>
      <c r="Y138" s="2"/>
      <c r="Z138" s="2"/>
      <c r="AA138" s="2"/>
      <c r="AB138" s="2"/>
      <c r="AC138" s="2"/>
      <c r="AD138" s="2"/>
      <c r="AE138" s="2"/>
    </row>
    <row r="139" spans="1:31" ht="14.25" customHeight="1" x14ac:dyDescent="0.3">
      <c r="A139" s="219"/>
      <c r="B139" s="220"/>
      <c r="C139" s="217"/>
      <c r="D139" s="206"/>
      <c r="E139" s="207" t="s">
        <v>479</v>
      </c>
      <c r="F139" s="208"/>
      <c r="G139" s="208">
        <f>SUM(G132:G138)</f>
        <v>0</v>
      </c>
      <c r="H139" s="224"/>
      <c r="I139" s="225"/>
      <c r="J139" s="225"/>
      <c r="K139" s="226"/>
      <c r="L139" s="2"/>
      <c r="M139" s="2"/>
      <c r="N139" s="2"/>
      <c r="O139" s="2"/>
      <c r="P139" s="2"/>
      <c r="Q139" s="2"/>
      <c r="R139" s="2"/>
      <c r="S139" s="2"/>
      <c r="T139" s="2"/>
      <c r="U139" s="2"/>
      <c r="V139" s="2"/>
      <c r="W139" s="2"/>
      <c r="X139" s="2"/>
      <c r="Y139" s="2"/>
      <c r="Z139" s="2"/>
      <c r="AA139" s="2"/>
      <c r="AB139" s="2"/>
      <c r="AC139" s="2"/>
      <c r="AD139" s="2"/>
      <c r="AE139" s="2"/>
    </row>
    <row r="140" spans="1:31" ht="14.25" customHeight="1" x14ac:dyDescent="0.3">
      <c r="A140" s="213"/>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30" customHeight="1" x14ac:dyDescent="0.3">
      <c r="A141" s="529" t="s">
        <v>451</v>
      </c>
      <c r="B141" s="530" t="s">
        <v>452</v>
      </c>
      <c r="C141" s="532" t="s">
        <v>480</v>
      </c>
      <c r="D141" s="533" t="s">
        <v>454</v>
      </c>
      <c r="E141" s="293"/>
      <c r="F141" s="293"/>
      <c r="G141" s="293"/>
      <c r="H141" s="366"/>
      <c r="I141" s="192" t="s">
        <v>455</v>
      </c>
      <c r="J141" s="526" t="s">
        <v>456</v>
      </c>
      <c r="K141" s="534" t="s">
        <v>457</v>
      </c>
      <c r="L141" s="193"/>
      <c r="M141" s="193"/>
      <c r="N141" s="193"/>
      <c r="O141" s="193"/>
      <c r="P141" s="193"/>
      <c r="Q141" s="193"/>
      <c r="R141" s="193"/>
      <c r="S141" s="193"/>
      <c r="T141" s="193"/>
      <c r="U141" s="193"/>
      <c r="V141" s="193"/>
      <c r="W141" s="193"/>
      <c r="X141" s="193"/>
      <c r="Y141" s="193"/>
      <c r="Z141" s="193"/>
      <c r="AA141" s="193"/>
      <c r="AB141" s="193"/>
      <c r="AC141" s="193"/>
      <c r="AD141" s="193"/>
      <c r="AE141" s="193"/>
    </row>
    <row r="142" spans="1:31" ht="14.25" customHeight="1" x14ac:dyDescent="0.3">
      <c r="A142" s="279"/>
      <c r="B142" s="380"/>
      <c r="C142" s="380"/>
      <c r="D142" s="194" t="s">
        <v>458</v>
      </c>
      <c r="E142" s="195" t="s">
        <v>459</v>
      </c>
      <c r="F142" s="194" t="s">
        <v>460</v>
      </c>
      <c r="G142" s="194" t="s">
        <v>461</v>
      </c>
      <c r="H142" s="194" t="s">
        <v>481</v>
      </c>
      <c r="I142" s="197" t="s">
        <v>463</v>
      </c>
      <c r="J142" s="380"/>
      <c r="K142" s="291"/>
      <c r="L142" s="193"/>
      <c r="M142" s="193"/>
      <c r="N142" s="193"/>
      <c r="O142" s="193"/>
      <c r="P142" s="193"/>
      <c r="Q142" s="193"/>
      <c r="R142" s="193"/>
      <c r="S142" s="193"/>
      <c r="T142" s="193"/>
      <c r="U142" s="193"/>
      <c r="V142" s="193"/>
      <c r="W142" s="193"/>
      <c r="X142" s="193"/>
      <c r="Y142" s="193"/>
      <c r="Z142" s="193"/>
      <c r="AA142" s="193"/>
      <c r="AB142" s="193"/>
      <c r="AC142" s="193"/>
      <c r="AD142" s="193"/>
      <c r="AE142" s="193"/>
    </row>
    <row r="143" spans="1:31" ht="20.25" customHeight="1" x14ac:dyDescent="0.3">
      <c r="A143" s="547" t="str">
        <f>DESCRIPCION!A22</f>
        <v>e</v>
      </c>
      <c r="B143" s="404">
        <f>DESCRIPCION!D22</f>
        <v>0</v>
      </c>
      <c r="C143" s="547"/>
      <c r="D143" s="539" t="s">
        <v>465</v>
      </c>
      <c r="E143" s="199" t="s">
        <v>466</v>
      </c>
      <c r="F143" s="200" t="s">
        <v>421</v>
      </c>
      <c r="G143" s="200">
        <f>IF(F143="Asignado",15,0)</f>
        <v>0</v>
      </c>
      <c r="H143" s="528" t="str">
        <f>IF(AND(G150&gt;0,G150&lt;=85),"Débil",IF(AND(G150&gt;85,G150&lt;=95),"Moderado",IF(G150&gt;96,"Fuerte"," ")))</f>
        <v xml:space="preserve"> </v>
      </c>
      <c r="I143" s="528" t="s">
        <v>421</v>
      </c>
      <c r="J143" s="528"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538"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row>
    <row r="144" spans="1:31" ht="14.25" customHeight="1" x14ac:dyDescent="0.3">
      <c r="A144" s="278"/>
      <c r="B144" s="290"/>
      <c r="C144" s="278"/>
      <c r="D144" s="362"/>
      <c r="E144" s="18" t="s">
        <v>468</v>
      </c>
      <c r="F144" s="43" t="s">
        <v>421</v>
      </c>
      <c r="G144" s="43">
        <f>IF(F144="Adecuado",15,0)</f>
        <v>0</v>
      </c>
      <c r="H144" s="362"/>
      <c r="I144" s="362"/>
      <c r="J144" s="362"/>
      <c r="K144" s="290"/>
      <c r="L144" s="2"/>
      <c r="M144" s="2"/>
      <c r="N144" s="2"/>
      <c r="O144" s="2"/>
      <c r="P144" s="2"/>
      <c r="Q144" s="2"/>
      <c r="R144" s="2"/>
      <c r="S144" s="2"/>
      <c r="T144" s="2"/>
      <c r="U144" s="2"/>
      <c r="V144" s="2"/>
      <c r="W144" s="2"/>
      <c r="X144" s="2"/>
      <c r="Y144" s="2"/>
      <c r="Z144" s="2"/>
      <c r="AA144" s="2"/>
      <c r="AB144" s="2"/>
      <c r="AC144" s="2"/>
      <c r="AD144" s="2"/>
      <c r="AE144" s="2"/>
    </row>
    <row r="145" spans="1:31" ht="14.25" customHeight="1" x14ac:dyDescent="0.3">
      <c r="A145" s="278"/>
      <c r="B145" s="290"/>
      <c r="C145" s="278"/>
      <c r="D145" s="198" t="s">
        <v>469</v>
      </c>
      <c r="E145" s="18" t="s">
        <v>470</v>
      </c>
      <c r="F145" s="43" t="s">
        <v>421</v>
      </c>
      <c r="G145" s="43">
        <f>IF(F145="Oportuna",15,0)</f>
        <v>0</v>
      </c>
      <c r="H145" s="362"/>
      <c r="I145" s="362"/>
      <c r="J145" s="362"/>
      <c r="K145" s="290"/>
      <c r="L145" s="2"/>
      <c r="M145" s="2"/>
      <c r="N145" s="2"/>
      <c r="O145" s="2"/>
      <c r="P145" s="2"/>
      <c r="Q145" s="2"/>
      <c r="R145" s="2"/>
      <c r="S145" s="2"/>
      <c r="T145" s="2"/>
      <c r="U145" s="2"/>
      <c r="V145" s="2"/>
      <c r="W145" s="2"/>
      <c r="X145" s="2"/>
      <c r="Y145" s="2"/>
      <c r="Z145" s="2"/>
      <c r="AA145" s="2"/>
      <c r="AB145" s="2"/>
      <c r="AC145" s="2"/>
      <c r="AD145" s="2"/>
      <c r="AE145" s="2"/>
    </row>
    <row r="146" spans="1:31" ht="14.25" customHeight="1" x14ac:dyDescent="0.3">
      <c r="A146" s="278"/>
      <c r="B146" s="290"/>
      <c r="C146" s="278"/>
      <c r="D146" s="198" t="s">
        <v>471</v>
      </c>
      <c r="E146" s="18" t="s">
        <v>472</v>
      </c>
      <c r="F146" s="87" t="s">
        <v>421</v>
      </c>
      <c r="G146" s="43">
        <f>IF(F146="Prevenir",15,IF(F146="Detectar",10,0))</f>
        <v>0</v>
      </c>
      <c r="H146" s="362"/>
      <c r="I146" s="362"/>
      <c r="J146" s="362"/>
      <c r="K146" s="290"/>
      <c r="L146" s="2"/>
      <c r="M146" s="2"/>
      <c r="N146" s="2"/>
      <c r="O146" s="2"/>
      <c r="P146" s="2"/>
      <c r="Q146" s="2"/>
      <c r="R146" s="2"/>
      <c r="S146" s="2"/>
      <c r="T146" s="2"/>
      <c r="U146" s="2"/>
      <c r="V146" s="2"/>
      <c r="W146" s="2"/>
      <c r="X146" s="2"/>
      <c r="Y146" s="2"/>
      <c r="Z146" s="2"/>
      <c r="AA146" s="2"/>
      <c r="AB146" s="2"/>
      <c r="AC146" s="2"/>
      <c r="AD146" s="2"/>
      <c r="AE146" s="2"/>
    </row>
    <row r="147" spans="1:31" ht="14.25" customHeight="1" x14ac:dyDescent="0.3">
      <c r="A147" s="278"/>
      <c r="B147" s="290"/>
      <c r="C147" s="278"/>
      <c r="D147" s="198" t="s">
        <v>483</v>
      </c>
      <c r="E147" s="18" t="s">
        <v>474</v>
      </c>
      <c r="F147" s="43" t="s">
        <v>421</v>
      </c>
      <c r="G147" s="43">
        <f>IF(F147="Confiable",15,0)</f>
        <v>0</v>
      </c>
      <c r="H147" s="362"/>
      <c r="I147" s="362"/>
      <c r="J147" s="362"/>
      <c r="K147" s="290"/>
      <c r="L147" s="2"/>
      <c r="M147" s="2"/>
      <c r="N147" s="2"/>
      <c r="O147" s="2"/>
      <c r="P147" s="2"/>
      <c r="Q147" s="2"/>
      <c r="R147" s="2"/>
      <c r="S147" s="2"/>
      <c r="T147" s="2"/>
      <c r="U147" s="2"/>
      <c r="V147" s="2"/>
      <c r="W147" s="2"/>
      <c r="X147" s="2"/>
      <c r="Y147" s="2"/>
      <c r="Z147" s="2"/>
      <c r="AA147" s="2"/>
      <c r="AB147" s="2"/>
      <c r="AC147" s="2"/>
      <c r="AD147" s="2"/>
      <c r="AE147" s="2"/>
    </row>
    <row r="148" spans="1:31" ht="14.25" customHeight="1" x14ac:dyDescent="0.3">
      <c r="A148" s="278"/>
      <c r="B148" s="290"/>
      <c r="C148" s="278"/>
      <c r="D148" s="198" t="s">
        <v>484</v>
      </c>
      <c r="E148" s="18" t="s">
        <v>476</v>
      </c>
      <c r="F148" s="87" t="s">
        <v>421</v>
      </c>
      <c r="G148" s="43">
        <f>IF(F148="Se investigan y se resuelven oportunamente",15,0)</f>
        <v>0</v>
      </c>
      <c r="H148" s="362"/>
      <c r="I148" s="362"/>
      <c r="J148" s="362"/>
      <c r="K148" s="290"/>
      <c r="L148" s="2"/>
      <c r="M148" s="2"/>
      <c r="N148" s="2"/>
      <c r="O148" s="2"/>
      <c r="P148" s="2"/>
      <c r="Q148" s="2"/>
      <c r="R148" s="2"/>
      <c r="S148" s="2"/>
      <c r="T148" s="2"/>
      <c r="U148" s="2"/>
      <c r="V148" s="2"/>
      <c r="W148" s="2"/>
      <c r="X148" s="2"/>
      <c r="Y148" s="2"/>
      <c r="Z148" s="2"/>
      <c r="AA148" s="2"/>
      <c r="AB148" s="2"/>
      <c r="AC148" s="2"/>
      <c r="AD148" s="2"/>
      <c r="AE148" s="2"/>
    </row>
    <row r="149" spans="1:31" ht="14.25" customHeight="1" x14ac:dyDescent="0.3">
      <c r="A149" s="337"/>
      <c r="B149" s="341"/>
      <c r="C149" s="337"/>
      <c r="D149" s="202" t="s">
        <v>477</v>
      </c>
      <c r="E149" s="18" t="s">
        <v>478</v>
      </c>
      <c r="F149" s="43" t="s">
        <v>421</v>
      </c>
      <c r="G149" s="43">
        <f>IF(F149="Completa",10,IF(F149="Incompleta",5,0))</f>
        <v>0</v>
      </c>
      <c r="H149" s="363"/>
      <c r="I149" s="363"/>
      <c r="J149" s="363"/>
      <c r="K149" s="341"/>
      <c r="L149" s="2"/>
      <c r="M149" s="2"/>
      <c r="N149" s="2"/>
      <c r="O149" s="2"/>
      <c r="P149" s="2"/>
      <c r="Q149" s="2"/>
      <c r="R149" s="2"/>
      <c r="S149" s="2"/>
      <c r="T149" s="2"/>
      <c r="U149" s="2"/>
      <c r="V149" s="2"/>
      <c r="W149" s="2"/>
      <c r="X149" s="2"/>
      <c r="Y149" s="2"/>
      <c r="Z149" s="2"/>
      <c r="AA149" s="2"/>
      <c r="AB149" s="2"/>
      <c r="AC149" s="2"/>
      <c r="AD149" s="2"/>
      <c r="AE149" s="2"/>
    </row>
    <row r="150" spans="1:31" ht="14.25" customHeight="1" x14ac:dyDescent="0.3">
      <c r="A150" s="219"/>
      <c r="B150" s="220"/>
      <c r="C150" s="217"/>
      <c r="D150" s="206"/>
      <c r="E150" s="207" t="s">
        <v>479</v>
      </c>
      <c r="F150" s="208"/>
      <c r="G150" s="208">
        <f>SUM(G143:G149)</f>
        <v>0</v>
      </c>
      <c r="H150" s="224"/>
      <c r="I150" s="225"/>
      <c r="J150" s="225"/>
      <c r="K150" s="226"/>
      <c r="L150" s="2"/>
      <c r="M150" s="2"/>
      <c r="N150" s="2"/>
      <c r="O150" s="2"/>
      <c r="P150" s="2"/>
      <c r="Q150" s="2"/>
      <c r="R150" s="2"/>
      <c r="S150" s="2"/>
      <c r="T150" s="2"/>
      <c r="U150" s="2"/>
      <c r="V150" s="2"/>
      <c r="W150" s="2"/>
      <c r="X150" s="2"/>
      <c r="Y150" s="2"/>
      <c r="Z150" s="2"/>
      <c r="AA150" s="2"/>
      <c r="AB150" s="2"/>
      <c r="AC150" s="2"/>
      <c r="AD150" s="2"/>
      <c r="AE150" s="2"/>
    </row>
    <row r="151" spans="1:31"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customHeight="1" x14ac:dyDescent="0.3">
      <c r="A152" s="529" t="s">
        <v>451</v>
      </c>
      <c r="B152" s="530" t="s">
        <v>452</v>
      </c>
      <c r="C152" s="532" t="s">
        <v>480</v>
      </c>
      <c r="D152" s="533" t="s">
        <v>454</v>
      </c>
      <c r="E152" s="293"/>
      <c r="F152" s="293"/>
      <c r="G152" s="293"/>
      <c r="H152" s="366"/>
      <c r="I152" s="192" t="s">
        <v>455</v>
      </c>
      <c r="J152" s="526" t="s">
        <v>456</v>
      </c>
      <c r="K152" s="534" t="s">
        <v>457</v>
      </c>
      <c r="L152" s="2"/>
      <c r="M152" s="2"/>
      <c r="N152" s="2"/>
      <c r="O152" s="2"/>
      <c r="P152" s="2"/>
      <c r="Q152" s="2"/>
      <c r="R152" s="2"/>
      <c r="S152" s="2"/>
      <c r="T152" s="2"/>
      <c r="U152" s="2"/>
      <c r="V152" s="2"/>
      <c r="W152" s="2"/>
      <c r="X152" s="2"/>
      <c r="Y152" s="2"/>
      <c r="Z152" s="2"/>
      <c r="AA152" s="2"/>
      <c r="AB152" s="2"/>
      <c r="AC152" s="2"/>
      <c r="AD152" s="2"/>
      <c r="AE152" s="2"/>
    </row>
    <row r="153" spans="1:31" ht="14.25" customHeight="1" x14ac:dyDescent="0.3">
      <c r="A153" s="279"/>
      <c r="B153" s="380"/>
      <c r="C153" s="380"/>
      <c r="D153" s="194" t="s">
        <v>458</v>
      </c>
      <c r="E153" s="195" t="s">
        <v>459</v>
      </c>
      <c r="F153" s="194" t="s">
        <v>460</v>
      </c>
      <c r="G153" s="194" t="s">
        <v>461</v>
      </c>
      <c r="H153" s="194" t="s">
        <v>481</v>
      </c>
      <c r="I153" s="197" t="s">
        <v>463</v>
      </c>
      <c r="J153" s="380"/>
      <c r="K153" s="291"/>
      <c r="L153" s="2"/>
      <c r="M153" s="2"/>
      <c r="N153" s="2"/>
      <c r="O153" s="2"/>
      <c r="P153" s="2"/>
      <c r="Q153" s="2"/>
      <c r="R153" s="2"/>
      <c r="S153" s="2"/>
      <c r="T153" s="2"/>
      <c r="U153" s="2"/>
      <c r="V153" s="2"/>
      <c r="W153" s="2"/>
      <c r="X153" s="2"/>
      <c r="Y153" s="2"/>
      <c r="Z153" s="2"/>
      <c r="AA153" s="2"/>
      <c r="AB153" s="2"/>
      <c r="AC153" s="2"/>
      <c r="AD153" s="2"/>
      <c r="AE153" s="2"/>
    </row>
    <row r="154" spans="1:31" ht="14.25" customHeight="1" x14ac:dyDescent="0.3">
      <c r="A154" s="547" t="str">
        <f>DESCRIPCION!A22</f>
        <v>e</v>
      </c>
      <c r="B154" s="404">
        <f>DESCRIPCION!D23</f>
        <v>0</v>
      </c>
      <c r="C154" s="547"/>
      <c r="D154" s="539" t="s">
        <v>465</v>
      </c>
      <c r="E154" s="199" t="s">
        <v>466</v>
      </c>
      <c r="F154" s="200" t="s">
        <v>421</v>
      </c>
      <c r="G154" s="200">
        <f>IF(F154="Asignado",15,0)</f>
        <v>0</v>
      </c>
      <c r="H154" s="528" t="str">
        <f>IF(AND(G161&gt;0,G161&lt;=85),"Débil",IF(AND(G161&gt;85,G161&lt;=95),"Moderado",IF(G161&gt;96,"Fuerte"," ")))</f>
        <v xml:space="preserve"> </v>
      </c>
      <c r="I154" s="528" t="s">
        <v>421</v>
      </c>
      <c r="J154" s="528"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538"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row>
    <row r="155" spans="1:31" ht="14.25" customHeight="1" x14ac:dyDescent="0.3">
      <c r="A155" s="278"/>
      <c r="B155" s="290"/>
      <c r="C155" s="278"/>
      <c r="D155" s="362"/>
      <c r="E155" s="18" t="s">
        <v>468</v>
      </c>
      <c r="F155" s="43" t="s">
        <v>421</v>
      </c>
      <c r="G155" s="43">
        <f>IF(F155="Adecuado",15,0)</f>
        <v>0</v>
      </c>
      <c r="H155" s="362"/>
      <c r="I155" s="362"/>
      <c r="J155" s="362"/>
      <c r="K155" s="290"/>
      <c r="L155" s="2"/>
      <c r="M155" s="2"/>
      <c r="N155" s="2"/>
      <c r="O155" s="2"/>
      <c r="P155" s="2"/>
      <c r="Q155" s="2"/>
      <c r="R155" s="2"/>
      <c r="S155" s="2"/>
      <c r="T155" s="2"/>
      <c r="U155" s="2"/>
      <c r="V155" s="2"/>
      <c r="W155" s="2"/>
      <c r="X155" s="2"/>
      <c r="Y155" s="2"/>
      <c r="Z155" s="2"/>
      <c r="AA155" s="2"/>
      <c r="AB155" s="2"/>
      <c r="AC155" s="2"/>
      <c r="AD155" s="2"/>
      <c r="AE155" s="2"/>
    </row>
    <row r="156" spans="1:31" ht="14.25" customHeight="1" x14ac:dyDescent="0.3">
      <c r="A156" s="278"/>
      <c r="B156" s="290"/>
      <c r="C156" s="278"/>
      <c r="D156" s="198" t="s">
        <v>469</v>
      </c>
      <c r="E156" s="18" t="s">
        <v>470</v>
      </c>
      <c r="F156" s="43" t="s">
        <v>421</v>
      </c>
      <c r="G156" s="43">
        <f>IF(F156="Oportuna",15,0)</f>
        <v>0</v>
      </c>
      <c r="H156" s="362"/>
      <c r="I156" s="362"/>
      <c r="J156" s="362"/>
      <c r="K156" s="290"/>
      <c r="L156" s="2"/>
      <c r="M156" s="2"/>
      <c r="N156" s="2"/>
      <c r="O156" s="2"/>
      <c r="P156" s="2"/>
      <c r="Q156" s="2"/>
      <c r="R156" s="2"/>
      <c r="S156" s="2"/>
      <c r="T156" s="2"/>
      <c r="U156" s="2"/>
      <c r="V156" s="2"/>
      <c r="W156" s="2"/>
      <c r="X156" s="2"/>
      <c r="Y156" s="2"/>
      <c r="Z156" s="2"/>
      <c r="AA156" s="2"/>
      <c r="AB156" s="2"/>
      <c r="AC156" s="2"/>
      <c r="AD156" s="2"/>
      <c r="AE156" s="2"/>
    </row>
    <row r="157" spans="1:31" ht="14.25" customHeight="1" x14ac:dyDescent="0.3">
      <c r="A157" s="278"/>
      <c r="B157" s="290"/>
      <c r="C157" s="278"/>
      <c r="D157" s="198" t="s">
        <v>471</v>
      </c>
      <c r="E157" s="18" t="s">
        <v>472</v>
      </c>
      <c r="F157" s="87" t="s">
        <v>421</v>
      </c>
      <c r="G157" s="43">
        <f>IF(F157="Prevenir",15,IF(F157="Detectar",10,0))</f>
        <v>0</v>
      </c>
      <c r="H157" s="362"/>
      <c r="I157" s="362"/>
      <c r="J157" s="362"/>
      <c r="K157" s="290"/>
      <c r="L157" s="2"/>
      <c r="M157" s="2"/>
      <c r="N157" s="2"/>
      <c r="O157" s="2"/>
      <c r="P157" s="2"/>
      <c r="Q157" s="2"/>
      <c r="R157" s="2"/>
      <c r="S157" s="2"/>
      <c r="T157" s="2"/>
      <c r="U157" s="2"/>
      <c r="V157" s="2"/>
      <c r="W157" s="2"/>
      <c r="X157" s="2"/>
      <c r="Y157" s="2"/>
      <c r="Z157" s="2"/>
      <c r="AA157" s="2"/>
      <c r="AB157" s="2"/>
      <c r="AC157" s="2"/>
      <c r="AD157" s="2"/>
      <c r="AE157" s="2"/>
    </row>
    <row r="158" spans="1:31" ht="14.25" customHeight="1" x14ac:dyDescent="0.3">
      <c r="A158" s="278"/>
      <c r="B158" s="290"/>
      <c r="C158" s="278"/>
      <c r="D158" s="198" t="s">
        <v>483</v>
      </c>
      <c r="E158" s="18" t="s">
        <v>474</v>
      </c>
      <c r="F158" s="43" t="s">
        <v>421</v>
      </c>
      <c r="G158" s="43">
        <f>IF(F158="Confiable",15,0)</f>
        <v>0</v>
      </c>
      <c r="H158" s="362"/>
      <c r="I158" s="362"/>
      <c r="J158" s="362"/>
      <c r="K158" s="290"/>
      <c r="L158" s="2"/>
      <c r="M158" s="2"/>
      <c r="N158" s="2"/>
      <c r="O158" s="2"/>
      <c r="P158" s="2"/>
      <c r="Q158" s="2"/>
      <c r="R158" s="2"/>
      <c r="S158" s="2"/>
      <c r="T158" s="2"/>
      <c r="U158" s="2"/>
      <c r="V158" s="2"/>
      <c r="W158" s="2"/>
      <c r="X158" s="2"/>
      <c r="Y158" s="2"/>
      <c r="Z158" s="2"/>
      <c r="AA158" s="2"/>
      <c r="AB158" s="2"/>
      <c r="AC158" s="2"/>
      <c r="AD158" s="2"/>
      <c r="AE158" s="2"/>
    </row>
    <row r="159" spans="1:31" ht="14.25" customHeight="1" x14ac:dyDescent="0.3">
      <c r="A159" s="278"/>
      <c r="B159" s="290"/>
      <c r="C159" s="278"/>
      <c r="D159" s="198" t="s">
        <v>484</v>
      </c>
      <c r="E159" s="18" t="s">
        <v>476</v>
      </c>
      <c r="F159" s="87" t="s">
        <v>421</v>
      </c>
      <c r="G159" s="43">
        <f>IF(F159="Se investigan y se resuelven oportunamente",15,0)</f>
        <v>0</v>
      </c>
      <c r="H159" s="362"/>
      <c r="I159" s="362"/>
      <c r="J159" s="362"/>
      <c r="K159" s="290"/>
      <c r="L159" s="2"/>
      <c r="M159" s="2"/>
      <c r="N159" s="2"/>
      <c r="O159" s="2"/>
      <c r="P159" s="2"/>
      <c r="Q159" s="2"/>
      <c r="R159" s="2"/>
      <c r="S159" s="2"/>
      <c r="T159" s="2"/>
      <c r="U159" s="2"/>
      <c r="V159" s="2"/>
      <c r="W159" s="2"/>
      <c r="X159" s="2"/>
      <c r="Y159" s="2"/>
      <c r="Z159" s="2"/>
      <c r="AA159" s="2"/>
      <c r="AB159" s="2"/>
      <c r="AC159" s="2"/>
      <c r="AD159" s="2"/>
      <c r="AE159" s="2"/>
    </row>
    <row r="160" spans="1:31" ht="14.25" customHeight="1" x14ac:dyDescent="0.3">
      <c r="A160" s="337"/>
      <c r="B160" s="341"/>
      <c r="C160" s="337"/>
      <c r="D160" s="202" t="s">
        <v>477</v>
      </c>
      <c r="E160" s="18" t="s">
        <v>478</v>
      </c>
      <c r="F160" s="43" t="s">
        <v>421</v>
      </c>
      <c r="G160" s="43">
        <f>IF(F160="Completa",10,IF(F160="Incompleta",5,0))</f>
        <v>0</v>
      </c>
      <c r="H160" s="363"/>
      <c r="I160" s="363"/>
      <c r="J160" s="363"/>
      <c r="K160" s="341"/>
      <c r="L160" s="2"/>
      <c r="M160" s="2"/>
      <c r="N160" s="2"/>
      <c r="O160" s="2"/>
      <c r="P160" s="2"/>
      <c r="Q160" s="2"/>
      <c r="R160" s="2"/>
      <c r="S160" s="2"/>
      <c r="T160" s="2"/>
      <c r="U160" s="2"/>
      <c r="V160" s="2"/>
      <c r="W160" s="2"/>
      <c r="X160" s="2"/>
      <c r="Y160" s="2"/>
      <c r="Z160" s="2"/>
      <c r="AA160" s="2"/>
      <c r="AB160" s="2"/>
      <c r="AC160" s="2"/>
      <c r="AD160" s="2"/>
      <c r="AE160" s="2"/>
    </row>
    <row r="161" spans="1:31" ht="14.25" customHeight="1" x14ac:dyDescent="0.3">
      <c r="A161" s="219"/>
      <c r="B161" s="220"/>
      <c r="C161" s="217"/>
      <c r="D161" s="206"/>
      <c r="E161" s="207" t="s">
        <v>479</v>
      </c>
      <c r="F161" s="208"/>
      <c r="G161" s="208">
        <f>SUM(G154:G160)</f>
        <v>0</v>
      </c>
      <c r="H161" s="224"/>
      <c r="I161" s="225"/>
      <c r="J161" s="225"/>
      <c r="K161" s="226"/>
      <c r="L161" s="2"/>
      <c r="M161" s="2"/>
      <c r="N161" s="2"/>
      <c r="O161" s="2"/>
      <c r="P161" s="2"/>
      <c r="Q161" s="2"/>
      <c r="R161" s="2"/>
      <c r="S161" s="2"/>
      <c r="T161" s="2"/>
      <c r="U161" s="2"/>
      <c r="V161" s="2"/>
      <c r="W161" s="2"/>
      <c r="X161" s="2"/>
      <c r="Y161" s="2"/>
      <c r="Z161" s="2"/>
      <c r="AA161" s="2"/>
      <c r="AB161" s="2"/>
      <c r="AC161" s="2"/>
      <c r="AD161" s="2"/>
      <c r="AE161" s="2"/>
    </row>
    <row r="162" spans="1:31"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30" customHeight="1" x14ac:dyDescent="0.3">
      <c r="A163" s="529" t="s">
        <v>451</v>
      </c>
      <c r="B163" s="530" t="s">
        <v>452</v>
      </c>
      <c r="C163" s="532" t="s">
        <v>480</v>
      </c>
      <c r="D163" s="533" t="s">
        <v>454</v>
      </c>
      <c r="E163" s="293"/>
      <c r="F163" s="293"/>
      <c r="G163" s="293"/>
      <c r="H163" s="366"/>
      <c r="I163" s="192" t="s">
        <v>455</v>
      </c>
      <c r="J163" s="526" t="s">
        <v>456</v>
      </c>
      <c r="K163" s="534" t="s">
        <v>457</v>
      </c>
      <c r="L163" s="2"/>
      <c r="M163" s="2"/>
      <c r="N163" s="2"/>
      <c r="O163" s="2"/>
      <c r="P163" s="2"/>
      <c r="Q163" s="2"/>
      <c r="R163" s="2"/>
      <c r="S163" s="2"/>
      <c r="T163" s="2"/>
      <c r="U163" s="2"/>
      <c r="V163" s="2"/>
      <c r="W163" s="2"/>
      <c r="X163" s="2"/>
      <c r="Y163" s="2"/>
      <c r="Z163" s="2"/>
      <c r="AA163" s="2"/>
      <c r="AB163" s="2"/>
      <c r="AC163" s="2"/>
      <c r="AD163" s="2"/>
      <c r="AE163" s="2"/>
    </row>
    <row r="164" spans="1:31" ht="14.25" customHeight="1" x14ac:dyDescent="0.3">
      <c r="A164" s="279"/>
      <c r="B164" s="380"/>
      <c r="C164" s="380"/>
      <c r="D164" s="194" t="s">
        <v>458</v>
      </c>
      <c r="E164" s="195" t="s">
        <v>459</v>
      </c>
      <c r="F164" s="194" t="s">
        <v>460</v>
      </c>
      <c r="G164" s="194" t="s">
        <v>461</v>
      </c>
      <c r="H164" s="194" t="s">
        <v>481</v>
      </c>
      <c r="I164" s="197" t="s">
        <v>463</v>
      </c>
      <c r="J164" s="380"/>
      <c r="K164" s="291"/>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3">
      <c r="A165" s="547" t="str">
        <f>DESCRIPCION!A22</f>
        <v>e</v>
      </c>
      <c r="B165" s="404">
        <f>DESCRIPCION!D24</f>
        <v>0</v>
      </c>
      <c r="C165" s="547"/>
      <c r="D165" s="539" t="s">
        <v>465</v>
      </c>
      <c r="E165" s="199" t="s">
        <v>466</v>
      </c>
      <c r="F165" s="200" t="s">
        <v>421</v>
      </c>
      <c r="G165" s="200">
        <f>IF(F165="Asignado",15,0)</f>
        <v>0</v>
      </c>
      <c r="H165" s="528" t="str">
        <f>IF(AND(G172&gt;0,G172&lt;=85),"Débil",IF(AND(G172&gt;85,G172&lt;=95),"Moderado",IF(G172&gt;96,"Fuerte"," ")))</f>
        <v xml:space="preserve"> </v>
      </c>
      <c r="I165" s="528" t="s">
        <v>421</v>
      </c>
      <c r="J165" s="528"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538"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row>
    <row r="166" spans="1:31" ht="14.25" customHeight="1" x14ac:dyDescent="0.3">
      <c r="A166" s="278"/>
      <c r="B166" s="290"/>
      <c r="C166" s="278"/>
      <c r="D166" s="362"/>
      <c r="E166" s="18" t="s">
        <v>468</v>
      </c>
      <c r="F166" s="43" t="s">
        <v>421</v>
      </c>
      <c r="G166" s="43">
        <f>IF(F166="Adecuado",15,0)</f>
        <v>0</v>
      </c>
      <c r="H166" s="362"/>
      <c r="I166" s="362"/>
      <c r="J166" s="362"/>
      <c r="K166" s="290"/>
      <c r="L166" s="2"/>
      <c r="M166" s="2"/>
      <c r="N166" s="2"/>
      <c r="O166" s="2"/>
      <c r="P166" s="2"/>
      <c r="Q166" s="2"/>
      <c r="R166" s="2"/>
      <c r="S166" s="2"/>
      <c r="T166" s="2"/>
      <c r="U166" s="2"/>
      <c r="V166" s="2"/>
      <c r="W166" s="2"/>
      <c r="X166" s="2"/>
      <c r="Y166" s="2"/>
      <c r="Z166" s="2"/>
      <c r="AA166" s="2"/>
      <c r="AB166" s="2"/>
      <c r="AC166" s="2"/>
      <c r="AD166" s="2"/>
      <c r="AE166" s="2"/>
    </row>
    <row r="167" spans="1:31" ht="14.25" customHeight="1" x14ac:dyDescent="0.3">
      <c r="A167" s="278"/>
      <c r="B167" s="290"/>
      <c r="C167" s="278"/>
      <c r="D167" s="198" t="s">
        <v>469</v>
      </c>
      <c r="E167" s="18" t="s">
        <v>470</v>
      </c>
      <c r="F167" s="43" t="s">
        <v>421</v>
      </c>
      <c r="G167" s="43">
        <f>IF(F167="Oportuna",15,0)</f>
        <v>0</v>
      </c>
      <c r="H167" s="362"/>
      <c r="I167" s="362"/>
      <c r="J167" s="362"/>
      <c r="K167" s="290"/>
      <c r="L167" s="2"/>
      <c r="M167" s="2"/>
      <c r="N167" s="2"/>
      <c r="O167" s="2"/>
      <c r="P167" s="2"/>
      <c r="Q167" s="2"/>
      <c r="R167" s="2"/>
      <c r="S167" s="2"/>
      <c r="T167" s="2"/>
      <c r="U167" s="2"/>
      <c r="V167" s="2"/>
      <c r="W167" s="2"/>
      <c r="X167" s="2"/>
      <c r="Y167" s="2"/>
      <c r="Z167" s="2"/>
      <c r="AA167" s="2"/>
      <c r="AB167" s="2"/>
      <c r="AC167" s="2"/>
      <c r="AD167" s="2"/>
      <c r="AE167" s="2"/>
    </row>
    <row r="168" spans="1:31" ht="14.25" customHeight="1" x14ac:dyDescent="0.3">
      <c r="A168" s="278"/>
      <c r="B168" s="290"/>
      <c r="C168" s="278"/>
      <c r="D168" s="198" t="s">
        <v>471</v>
      </c>
      <c r="E168" s="18" t="s">
        <v>472</v>
      </c>
      <c r="F168" s="87" t="s">
        <v>421</v>
      </c>
      <c r="G168" s="43">
        <f>IF(F168="Prevenir",15,IF(F168="Detectar",10,0))</f>
        <v>0</v>
      </c>
      <c r="H168" s="362"/>
      <c r="I168" s="362"/>
      <c r="J168" s="362"/>
      <c r="K168" s="290"/>
      <c r="L168" s="2"/>
      <c r="M168" s="2"/>
      <c r="N168" s="2"/>
      <c r="O168" s="2"/>
      <c r="P168" s="2"/>
      <c r="Q168" s="2"/>
      <c r="R168" s="2"/>
      <c r="S168" s="2"/>
      <c r="T168" s="2"/>
      <c r="U168" s="2"/>
      <c r="V168" s="2"/>
      <c r="W168" s="2"/>
      <c r="X168" s="2"/>
      <c r="Y168" s="2"/>
      <c r="Z168" s="2"/>
      <c r="AA168" s="2"/>
      <c r="AB168" s="2"/>
      <c r="AC168" s="2"/>
      <c r="AD168" s="2"/>
      <c r="AE168" s="2"/>
    </row>
    <row r="169" spans="1:31" ht="14.25" customHeight="1" x14ac:dyDescent="0.3">
      <c r="A169" s="278"/>
      <c r="B169" s="290"/>
      <c r="C169" s="278"/>
      <c r="D169" s="198" t="s">
        <v>483</v>
      </c>
      <c r="E169" s="18" t="s">
        <v>474</v>
      </c>
      <c r="F169" s="43" t="s">
        <v>421</v>
      </c>
      <c r="G169" s="43">
        <f>IF(F169="Confiable",15,0)</f>
        <v>0</v>
      </c>
      <c r="H169" s="362"/>
      <c r="I169" s="362"/>
      <c r="J169" s="362"/>
      <c r="K169" s="290"/>
      <c r="L169" s="2"/>
      <c r="M169" s="2"/>
      <c r="N169" s="2"/>
      <c r="O169" s="2"/>
      <c r="P169" s="2"/>
      <c r="Q169" s="2"/>
      <c r="R169" s="2"/>
      <c r="S169" s="2"/>
      <c r="T169" s="2"/>
      <c r="U169" s="2"/>
      <c r="V169" s="2"/>
      <c r="W169" s="2"/>
      <c r="X169" s="2"/>
      <c r="Y169" s="2"/>
      <c r="Z169" s="2"/>
      <c r="AA169" s="2"/>
      <c r="AB169" s="2"/>
      <c r="AC169" s="2"/>
      <c r="AD169" s="2"/>
      <c r="AE169" s="2"/>
    </row>
    <row r="170" spans="1:31" ht="14.25" customHeight="1" x14ac:dyDescent="0.3">
      <c r="A170" s="278"/>
      <c r="B170" s="290"/>
      <c r="C170" s="278"/>
      <c r="D170" s="198" t="s">
        <v>484</v>
      </c>
      <c r="E170" s="18" t="s">
        <v>476</v>
      </c>
      <c r="F170" s="87" t="s">
        <v>421</v>
      </c>
      <c r="G170" s="43">
        <f>IF(F170="Se investigan y se resuelven oportunamente",15,0)</f>
        <v>0</v>
      </c>
      <c r="H170" s="362"/>
      <c r="I170" s="362"/>
      <c r="J170" s="362"/>
      <c r="K170" s="290"/>
      <c r="L170" s="2"/>
      <c r="M170" s="2"/>
      <c r="N170" s="2"/>
      <c r="O170" s="2"/>
      <c r="P170" s="2"/>
      <c r="Q170" s="2"/>
      <c r="R170" s="2"/>
      <c r="S170" s="2"/>
      <c r="T170" s="2"/>
      <c r="U170" s="2"/>
      <c r="V170" s="2"/>
      <c r="W170" s="2"/>
      <c r="X170" s="2"/>
      <c r="Y170" s="2"/>
      <c r="Z170" s="2"/>
      <c r="AA170" s="2"/>
      <c r="AB170" s="2"/>
      <c r="AC170" s="2"/>
      <c r="AD170" s="2"/>
      <c r="AE170" s="2"/>
    </row>
    <row r="171" spans="1:31" ht="14.25" customHeight="1" x14ac:dyDescent="0.3">
      <c r="A171" s="337"/>
      <c r="B171" s="341"/>
      <c r="C171" s="337"/>
      <c r="D171" s="202" t="s">
        <v>477</v>
      </c>
      <c r="E171" s="18" t="s">
        <v>478</v>
      </c>
      <c r="F171" s="43" t="s">
        <v>421</v>
      </c>
      <c r="G171" s="43">
        <f>IF(F171="Completa",10,IF(F171="Incompleta",5,0))</f>
        <v>0</v>
      </c>
      <c r="H171" s="363"/>
      <c r="I171" s="363"/>
      <c r="J171" s="363"/>
      <c r="K171" s="341"/>
      <c r="L171" s="2"/>
      <c r="M171" s="2"/>
      <c r="N171" s="2"/>
      <c r="O171" s="2"/>
      <c r="P171" s="2"/>
      <c r="Q171" s="2"/>
      <c r="R171" s="2"/>
      <c r="S171" s="2"/>
      <c r="T171" s="2"/>
      <c r="U171" s="2"/>
      <c r="V171" s="2"/>
      <c r="W171" s="2"/>
      <c r="X171" s="2"/>
      <c r="Y171" s="2"/>
      <c r="Z171" s="2"/>
      <c r="AA171" s="2"/>
      <c r="AB171" s="2"/>
      <c r="AC171" s="2"/>
      <c r="AD171" s="2"/>
      <c r="AE171" s="2"/>
    </row>
    <row r="172" spans="1:31" ht="14.25" customHeight="1" x14ac:dyDescent="0.3">
      <c r="A172" s="219"/>
      <c r="B172" s="220"/>
      <c r="C172" s="217"/>
      <c r="D172" s="206"/>
      <c r="E172" s="207" t="s">
        <v>479</v>
      </c>
      <c r="F172" s="208"/>
      <c r="G172" s="208">
        <f>SUM(G165:G171)</f>
        <v>0</v>
      </c>
      <c r="H172" s="224"/>
      <c r="I172" s="225"/>
      <c r="J172" s="225"/>
      <c r="K172" s="226"/>
      <c r="L172" s="2"/>
      <c r="M172" s="2"/>
      <c r="N172" s="2"/>
      <c r="O172" s="2"/>
      <c r="P172" s="2"/>
      <c r="Q172" s="2"/>
      <c r="R172" s="2"/>
      <c r="S172" s="2"/>
      <c r="T172" s="2"/>
      <c r="U172" s="2"/>
      <c r="V172" s="2"/>
      <c r="W172" s="2"/>
      <c r="X172" s="2"/>
      <c r="Y172" s="2"/>
      <c r="Z172" s="2"/>
      <c r="AA172" s="2"/>
      <c r="AB172" s="2"/>
      <c r="AC172" s="2"/>
      <c r="AD172" s="2"/>
      <c r="AE172" s="2"/>
    </row>
    <row r="173" spans="1:31"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customHeight="1" x14ac:dyDescent="0.3">
      <c r="A174" s="529" t="s">
        <v>451</v>
      </c>
      <c r="B174" s="530" t="s">
        <v>452</v>
      </c>
      <c r="C174" s="532" t="s">
        <v>480</v>
      </c>
      <c r="D174" s="533" t="s">
        <v>454</v>
      </c>
      <c r="E174" s="293"/>
      <c r="F174" s="293"/>
      <c r="G174" s="293"/>
      <c r="H174" s="366"/>
      <c r="I174" s="192" t="s">
        <v>455</v>
      </c>
      <c r="J174" s="526" t="s">
        <v>456</v>
      </c>
      <c r="K174" s="534" t="s">
        <v>457</v>
      </c>
      <c r="L174" s="2"/>
      <c r="M174" s="2"/>
      <c r="N174" s="2"/>
      <c r="O174" s="2"/>
      <c r="P174" s="2"/>
      <c r="Q174" s="2"/>
      <c r="R174" s="2"/>
      <c r="S174" s="2"/>
      <c r="T174" s="2"/>
      <c r="U174" s="2"/>
      <c r="V174" s="2"/>
      <c r="W174" s="2"/>
      <c r="X174" s="2"/>
      <c r="Y174" s="2"/>
      <c r="Z174" s="2"/>
      <c r="AA174" s="2"/>
      <c r="AB174" s="2"/>
      <c r="AC174" s="2"/>
      <c r="AD174" s="2"/>
      <c r="AE174" s="2"/>
    </row>
    <row r="175" spans="1:31" ht="14.25" customHeight="1" x14ac:dyDescent="0.3">
      <c r="A175" s="279"/>
      <c r="B175" s="380"/>
      <c r="C175" s="380"/>
      <c r="D175" s="194" t="s">
        <v>458</v>
      </c>
      <c r="E175" s="195" t="s">
        <v>459</v>
      </c>
      <c r="F175" s="194" t="s">
        <v>460</v>
      </c>
      <c r="G175" s="194" t="s">
        <v>461</v>
      </c>
      <c r="H175" s="194" t="s">
        <v>481</v>
      </c>
      <c r="I175" s="197" t="s">
        <v>463</v>
      </c>
      <c r="J175" s="380"/>
      <c r="K175" s="291"/>
      <c r="L175" s="2"/>
      <c r="M175" s="2"/>
      <c r="N175" s="2"/>
      <c r="O175" s="2"/>
      <c r="P175" s="2"/>
      <c r="Q175" s="2"/>
      <c r="R175" s="2"/>
      <c r="S175" s="2"/>
      <c r="T175" s="2"/>
      <c r="U175" s="2"/>
      <c r="V175" s="2"/>
      <c r="W175" s="2"/>
      <c r="X175" s="2"/>
      <c r="Y175" s="2"/>
      <c r="Z175" s="2"/>
      <c r="AA175" s="2"/>
      <c r="AB175" s="2"/>
      <c r="AC175" s="2"/>
      <c r="AD175" s="2"/>
      <c r="AE175" s="2"/>
    </row>
    <row r="176" spans="1:31" ht="14.25" customHeight="1" x14ac:dyDescent="0.3">
      <c r="A176" s="547" t="str">
        <f>DESCRIPCION!A25</f>
        <v>f</v>
      </c>
      <c r="B176" s="404">
        <f>DESCRIPCION!D25</f>
        <v>0</v>
      </c>
      <c r="C176" s="547"/>
      <c r="D176" s="539" t="s">
        <v>465</v>
      </c>
      <c r="E176" s="199" t="s">
        <v>466</v>
      </c>
      <c r="F176" s="200" t="s">
        <v>423</v>
      </c>
      <c r="G176" s="200">
        <f>IF(F176="Asignado",15,0)</f>
        <v>0</v>
      </c>
      <c r="H176" s="528" t="str">
        <f>IF(AND(G183&gt;0,G183&lt;=85),"Débil",IF(AND(G183&gt;85,G183&lt;=95),"Moderado",IF(G183&gt;96,"Fuerte"," ")))</f>
        <v>Débil</v>
      </c>
      <c r="I176" s="528" t="s">
        <v>444</v>
      </c>
      <c r="J176" s="528"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38" t="str">
        <f>IF(J176="Fuerte","NO",IF(J176=" "," ","SI"))</f>
        <v>SI</v>
      </c>
      <c r="L176" s="2"/>
      <c r="M176" s="2"/>
      <c r="N176" s="2"/>
      <c r="O176" s="2"/>
      <c r="P176" s="2"/>
      <c r="Q176" s="2"/>
      <c r="R176" s="2"/>
      <c r="S176" s="2"/>
      <c r="T176" s="2"/>
      <c r="U176" s="2"/>
      <c r="V176" s="2"/>
      <c r="W176" s="2"/>
      <c r="X176" s="2"/>
      <c r="Y176" s="2"/>
      <c r="Z176" s="2"/>
      <c r="AA176" s="2"/>
      <c r="AB176" s="2"/>
      <c r="AC176" s="2"/>
      <c r="AD176" s="2"/>
      <c r="AE176" s="2"/>
    </row>
    <row r="177" spans="1:31" ht="14.25" customHeight="1" x14ac:dyDescent="0.3">
      <c r="A177" s="278"/>
      <c r="B177" s="290"/>
      <c r="C177" s="278"/>
      <c r="D177" s="362"/>
      <c r="E177" s="18" t="s">
        <v>468</v>
      </c>
      <c r="F177" s="43" t="s">
        <v>424</v>
      </c>
      <c r="G177" s="43">
        <f>IF(F177="Adecuado",15,0)</f>
        <v>15</v>
      </c>
      <c r="H177" s="362"/>
      <c r="I177" s="362"/>
      <c r="J177" s="362"/>
      <c r="K177" s="290"/>
      <c r="L177" s="2"/>
      <c r="M177" s="2"/>
      <c r="N177" s="2"/>
      <c r="O177" s="2"/>
      <c r="P177" s="2"/>
      <c r="Q177" s="2"/>
      <c r="R177" s="2"/>
      <c r="S177" s="2"/>
      <c r="T177" s="2"/>
      <c r="U177" s="2"/>
      <c r="V177" s="2"/>
      <c r="W177" s="2"/>
      <c r="X177" s="2"/>
      <c r="Y177" s="2"/>
      <c r="Z177" s="2"/>
      <c r="AA177" s="2"/>
      <c r="AB177" s="2"/>
      <c r="AC177" s="2"/>
      <c r="AD177" s="2"/>
      <c r="AE177" s="2"/>
    </row>
    <row r="178" spans="1:31" ht="14.25" customHeight="1" x14ac:dyDescent="0.3">
      <c r="A178" s="278"/>
      <c r="B178" s="290"/>
      <c r="C178" s="278"/>
      <c r="D178" s="198" t="s">
        <v>469</v>
      </c>
      <c r="E178" s="18" t="s">
        <v>470</v>
      </c>
      <c r="F178" s="43" t="s">
        <v>427</v>
      </c>
      <c r="G178" s="43">
        <f>IF(F178="Oportuna",15,0)</f>
        <v>15</v>
      </c>
      <c r="H178" s="362"/>
      <c r="I178" s="362"/>
      <c r="J178" s="362"/>
      <c r="K178" s="290"/>
      <c r="L178" s="2"/>
      <c r="M178" s="2"/>
      <c r="N178" s="2"/>
      <c r="O178" s="2"/>
      <c r="P178" s="2"/>
      <c r="Q178" s="2"/>
      <c r="R178" s="2"/>
      <c r="S178" s="2"/>
      <c r="T178" s="2"/>
      <c r="U178" s="2"/>
      <c r="V178" s="2"/>
      <c r="W178" s="2"/>
      <c r="X178" s="2"/>
      <c r="Y178" s="2"/>
      <c r="Z178" s="2"/>
      <c r="AA178" s="2"/>
      <c r="AB178" s="2"/>
      <c r="AC178" s="2"/>
      <c r="AD178" s="2"/>
      <c r="AE178" s="2"/>
    </row>
    <row r="179" spans="1:31" ht="14.25" customHeight="1" x14ac:dyDescent="0.3">
      <c r="A179" s="278"/>
      <c r="B179" s="290"/>
      <c r="C179" s="278"/>
      <c r="D179" s="198" t="s">
        <v>471</v>
      </c>
      <c r="E179" s="18" t="s">
        <v>472</v>
      </c>
      <c r="F179" s="87" t="s">
        <v>421</v>
      </c>
      <c r="G179" s="43">
        <f>IF(F179="Prevenir",15,IF(F179="Detectar",10,0))</f>
        <v>0</v>
      </c>
      <c r="H179" s="362"/>
      <c r="I179" s="362"/>
      <c r="J179" s="362"/>
      <c r="K179" s="290"/>
      <c r="L179" s="2"/>
      <c r="M179" s="2"/>
      <c r="N179" s="2"/>
      <c r="O179" s="2"/>
      <c r="P179" s="2"/>
      <c r="Q179" s="2"/>
      <c r="R179" s="2"/>
      <c r="S179" s="2"/>
      <c r="T179" s="2"/>
      <c r="U179" s="2"/>
      <c r="V179" s="2"/>
      <c r="W179" s="2"/>
      <c r="X179" s="2"/>
      <c r="Y179" s="2"/>
      <c r="Z179" s="2"/>
      <c r="AA179" s="2"/>
      <c r="AB179" s="2"/>
      <c r="AC179" s="2"/>
      <c r="AD179" s="2"/>
      <c r="AE179" s="2"/>
    </row>
    <row r="180" spans="1:31" ht="14.25" customHeight="1" x14ac:dyDescent="0.3">
      <c r="A180" s="278"/>
      <c r="B180" s="290"/>
      <c r="C180" s="278"/>
      <c r="D180" s="198" t="s">
        <v>483</v>
      </c>
      <c r="E180" s="18" t="s">
        <v>474</v>
      </c>
      <c r="F180" s="43" t="s">
        <v>421</v>
      </c>
      <c r="G180" s="43">
        <f>IF(F180="Confiable",15,0)</f>
        <v>0</v>
      </c>
      <c r="H180" s="362"/>
      <c r="I180" s="362"/>
      <c r="J180" s="362"/>
      <c r="K180" s="290"/>
      <c r="L180" s="2"/>
      <c r="M180" s="2"/>
      <c r="N180" s="2"/>
      <c r="O180" s="2"/>
      <c r="P180" s="2"/>
      <c r="Q180" s="2"/>
      <c r="R180" s="2"/>
      <c r="S180" s="2"/>
      <c r="T180" s="2"/>
      <c r="U180" s="2"/>
      <c r="V180" s="2"/>
      <c r="W180" s="2"/>
      <c r="X180" s="2"/>
      <c r="Y180" s="2"/>
      <c r="Z180" s="2"/>
      <c r="AA180" s="2"/>
      <c r="AB180" s="2"/>
      <c r="AC180" s="2"/>
      <c r="AD180" s="2"/>
      <c r="AE180" s="2"/>
    </row>
    <row r="181" spans="1:31" ht="14.25" customHeight="1" x14ac:dyDescent="0.3">
      <c r="A181" s="278"/>
      <c r="B181" s="290"/>
      <c r="C181" s="278"/>
      <c r="D181" s="198" t="s">
        <v>484</v>
      </c>
      <c r="E181" s="18" t="s">
        <v>476</v>
      </c>
      <c r="F181" s="87" t="s">
        <v>421</v>
      </c>
      <c r="G181" s="43">
        <f>IF(F181="Se investigan y se resuelven oportunamente",15,0)</f>
        <v>0</v>
      </c>
      <c r="H181" s="362"/>
      <c r="I181" s="362"/>
      <c r="J181" s="362"/>
      <c r="K181" s="290"/>
      <c r="L181" s="2"/>
      <c r="M181" s="2"/>
      <c r="N181" s="2"/>
      <c r="O181" s="2"/>
      <c r="P181" s="2"/>
      <c r="Q181" s="2"/>
      <c r="R181" s="2"/>
      <c r="S181" s="2"/>
      <c r="T181" s="2"/>
      <c r="U181" s="2"/>
      <c r="V181" s="2"/>
      <c r="W181" s="2"/>
      <c r="X181" s="2"/>
      <c r="Y181" s="2"/>
      <c r="Z181" s="2"/>
      <c r="AA181" s="2"/>
      <c r="AB181" s="2"/>
      <c r="AC181" s="2"/>
      <c r="AD181" s="2"/>
      <c r="AE181" s="2"/>
    </row>
    <row r="182" spans="1:31" ht="14.25" customHeight="1" x14ac:dyDescent="0.3">
      <c r="A182" s="337"/>
      <c r="B182" s="341"/>
      <c r="C182" s="337"/>
      <c r="D182" s="202" t="s">
        <v>477</v>
      </c>
      <c r="E182" s="18" t="s">
        <v>478</v>
      </c>
      <c r="F182" s="43" t="s">
        <v>421</v>
      </c>
      <c r="G182" s="43">
        <f>IF(F182="Completa",10,IF(F182="Incompleta",5,0))</f>
        <v>0</v>
      </c>
      <c r="H182" s="363"/>
      <c r="I182" s="363"/>
      <c r="J182" s="363"/>
      <c r="K182" s="341"/>
      <c r="L182" s="2"/>
      <c r="M182" s="2"/>
      <c r="N182" s="2"/>
      <c r="O182" s="2"/>
      <c r="P182" s="2"/>
      <c r="Q182" s="2"/>
      <c r="R182" s="2"/>
      <c r="S182" s="2"/>
      <c r="T182" s="2"/>
      <c r="U182" s="2"/>
      <c r="V182" s="2"/>
      <c r="W182" s="2"/>
      <c r="X182" s="2"/>
      <c r="Y182" s="2"/>
      <c r="Z182" s="2"/>
      <c r="AA182" s="2"/>
      <c r="AB182" s="2"/>
      <c r="AC182" s="2"/>
      <c r="AD182" s="2"/>
      <c r="AE182" s="2"/>
    </row>
    <row r="183" spans="1:31" ht="14.25" customHeight="1" x14ac:dyDescent="0.3">
      <c r="A183" s="219"/>
      <c r="B183" s="220"/>
      <c r="C183" s="217"/>
      <c r="D183" s="206"/>
      <c r="E183" s="207" t="s">
        <v>479</v>
      </c>
      <c r="F183" s="208"/>
      <c r="G183" s="208">
        <f>SUM(G176:G182)</f>
        <v>30</v>
      </c>
      <c r="H183" s="224"/>
      <c r="I183" s="225"/>
      <c r="J183" s="225"/>
      <c r="K183" s="226"/>
      <c r="L183" s="2"/>
      <c r="M183" s="2"/>
      <c r="N183" s="2"/>
      <c r="O183" s="2"/>
      <c r="P183" s="2"/>
      <c r="Q183" s="2"/>
      <c r="R183" s="2"/>
      <c r="S183" s="2"/>
      <c r="T183" s="2"/>
      <c r="U183" s="2"/>
      <c r="V183" s="2"/>
      <c r="W183" s="2"/>
      <c r="X183" s="2"/>
      <c r="Y183" s="2"/>
      <c r="Z183" s="2"/>
      <c r="AA183" s="2"/>
      <c r="AB183" s="2"/>
      <c r="AC183" s="2"/>
      <c r="AD183" s="2"/>
      <c r="AE183" s="2"/>
    </row>
    <row r="184" spans="1:31"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customHeight="1" x14ac:dyDescent="0.3">
      <c r="A185" s="529" t="s">
        <v>451</v>
      </c>
      <c r="B185" s="530" t="s">
        <v>452</v>
      </c>
      <c r="C185" s="532" t="s">
        <v>480</v>
      </c>
      <c r="D185" s="533" t="s">
        <v>454</v>
      </c>
      <c r="E185" s="293"/>
      <c r="F185" s="293"/>
      <c r="G185" s="293"/>
      <c r="H185" s="366"/>
      <c r="I185" s="192" t="s">
        <v>455</v>
      </c>
      <c r="J185" s="526" t="s">
        <v>456</v>
      </c>
      <c r="K185" s="534" t="s">
        <v>457</v>
      </c>
      <c r="L185" s="2"/>
      <c r="M185" s="2"/>
      <c r="N185" s="2"/>
      <c r="O185" s="2"/>
      <c r="P185" s="2"/>
      <c r="Q185" s="2"/>
      <c r="R185" s="2"/>
      <c r="S185" s="2"/>
      <c r="T185" s="2"/>
      <c r="U185" s="2"/>
      <c r="V185" s="2"/>
      <c r="W185" s="2"/>
      <c r="X185" s="2"/>
      <c r="Y185" s="2"/>
      <c r="Z185" s="2"/>
      <c r="AA185" s="2"/>
      <c r="AB185" s="2"/>
      <c r="AC185" s="2"/>
      <c r="AD185" s="2"/>
      <c r="AE185" s="2"/>
    </row>
    <row r="186" spans="1:31" ht="14.25" customHeight="1" x14ac:dyDescent="0.3">
      <c r="A186" s="279"/>
      <c r="B186" s="380"/>
      <c r="C186" s="380"/>
      <c r="D186" s="194" t="s">
        <v>458</v>
      </c>
      <c r="E186" s="195" t="s">
        <v>459</v>
      </c>
      <c r="F186" s="194" t="s">
        <v>460</v>
      </c>
      <c r="G186" s="194" t="s">
        <v>461</v>
      </c>
      <c r="H186" s="194" t="s">
        <v>481</v>
      </c>
      <c r="I186" s="197" t="s">
        <v>463</v>
      </c>
      <c r="J186" s="380"/>
      <c r="K186" s="291"/>
      <c r="L186" s="2"/>
      <c r="M186" s="2"/>
      <c r="N186" s="2"/>
      <c r="O186" s="2"/>
      <c r="P186" s="2"/>
      <c r="Q186" s="2"/>
      <c r="R186" s="2"/>
      <c r="S186" s="2"/>
      <c r="T186" s="2"/>
      <c r="U186" s="2"/>
      <c r="V186" s="2"/>
      <c r="W186" s="2"/>
      <c r="X186" s="2"/>
      <c r="Y186" s="2"/>
      <c r="Z186" s="2"/>
      <c r="AA186" s="2"/>
      <c r="AB186" s="2"/>
      <c r="AC186" s="2"/>
      <c r="AD186" s="2"/>
      <c r="AE186" s="2"/>
    </row>
    <row r="187" spans="1:31" ht="14.25" customHeight="1" x14ac:dyDescent="0.3">
      <c r="A187" s="547" t="str">
        <f>DESCRIPCION!A25</f>
        <v>f</v>
      </c>
      <c r="B187" s="404">
        <f>DESCRIPCION!D26</f>
        <v>0</v>
      </c>
      <c r="C187" s="547"/>
      <c r="D187" s="539" t="s">
        <v>465</v>
      </c>
      <c r="E187" s="199" t="s">
        <v>466</v>
      </c>
      <c r="F187" s="200" t="s">
        <v>421</v>
      </c>
      <c r="G187" s="200">
        <f>IF(F187="Asignado",15,0)</f>
        <v>0</v>
      </c>
      <c r="H187" s="528" t="str">
        <f>IF(AND(G194&gt;0,G194&lt;=85),"Débil",IF(AND(G194&gt;85,G194&lt;=95),"Moderado",IF(G194&gt;96,"Fuerte"," ")))</f>
        <v xml:space="preserve"> </v>
      </c>
      <c r="I187" s="528" t="s">
        <v>421</v>
      </c>
      <c r="J187" s="528"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538"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row>
    <row r="188" spans="1:31" ht="14.25" customHeight="1" x14ac:dyDescent="0.3">
      <c r="A188" s="278"/>
      <c r="B188" s="290"/>
      <c r="C188" s="278"/>
      <c r="D188" s="362"/>
      <c r="E188" s="18" t="s">
        <v>468</v>
      </c>
      <c r="F188" s="43" t="s">
        <v>421</v>
      </c>
      <c r="G188" s="43">
        <f>IF(F188="Adecuado",15,0)</f>
        <v>0</v>
      </c>
      <c r="H188" s="362"/>
      <c r="I188" s="362"/>
      <c r="J188" s="362"/>
      <c r="K188" s="290"/>
      <c r="L188" s="2"/>
      <c r="M188" s="2"/>
      <c r="N188" s="2"/>
      <c r="O188" s="2"/>
      <c r="P188" s="2"/>
      <c r="Q188" s="2"/>
      <c r="R188" s="2"/>
      <c r="S188" s="2"/>
      <c r="T188" s="2"/>
      <c r="U188" s="2"/>
      <c r="V188" s="2"/>
      <c r="W188" s="2"/>
      <c r="X188" s="2"/>
      <c r="Y188" s="2"/>
      <c r="Z188" s="2"/>
      <c r="AA188" s="2"/>
      <c r="AB188" s="2"/>
      <c r="AC188" s="2"/>
      <c r="AD188" s="2"/>
      <c r="AE188" s="2"/>
    </row>
    <row r="189" spans="1:31" ht="14.25" customHeight="1" x14ac:dyDescent="0.3">
      <c r="A189" s="278"/>
      <c r="B189" s="290"/>
      <c r="C189" s="278"/>
      <c r="D189" s="198" t="s">
        <v>469</v>
      </c>
      <c r="E189" s="18" t="s">
        <v>470</v>
      </c>
      <c r="F189" s="43" t="s">
        <v>421</v>
      </c>
      <c r="G189" s="43">
        <f>IF(F189="Oportuna",15,0)</f>
        <v>0</v>
      </c>
      <c r="H189" s="362"/>
      <c r="I189" s="362"/>
      <c r="J189" s="362"/>
      <c r="K189" s="290"/>
      <c r="L189" s="2"/>
      <c r="M189" s="2"/>
      <c r="N189" s="2"/>
      <c r="O189" s="2"/>
      <c r="P189" s="2"/>
      <c r="Q189" s="2"/>
      <c r="R189" s="2"/>
      <c r="S189" s="2"/>
      <c r="T189" s="2"/>
      <c r="U189" s="2"/>
      <c r="V189" s="2"/>
      <c r="W189" s="2"/>
      <c r="X189" s="2"/>
      <c r="Y189" s="2"/>
      <c r="Z189" s="2"/>
      <c r="AA189" s="2"/>
      <c r="AB189" s="2"/>
      <c r="AC189" s="2"/>
      <c r="AD189" s="2"/>
      <c r="AE189" s="2"/>
    </row>
    <row r="190" spans="1:31" ht="14.25" customHeight="1" x14ac:dyDescent="0.3">
      <c r="A190" s="278"/>
      <c r="B190" s="290"/>
      <c r="C190" s="278"/>
      <c r="D190" s="198" t="s">
        <v>471</v>
      </c>
      <c r="E190" s="18" t="s">
        <v>472</v>
      </c>
      <c r="F190" s="87" t="s">
        <v>421</v>
      </c>
      <c r="G190" s="43">
        <f>IF(F190="Prevenir",15,IF(F190="Detectar",10,0))</f>
        <v>0</v>
      </c>
      <c r="H190" s="362"/>
      <c r="I190" s="362"/>
      <c r="J190" s="362"/>
      <c r="K190" s="290"/>
      <c r="L190" s="2"/>
      <c r="M190" s="2"/>
      <c r="N190" s="2"/>
      <c r="O190" s="2"/>
      <c r="P190" s="2"/>
      <c r="Q190" s="2"/>
      <c r="R190" s="2"/>
      <c r="S190" s="2"/>
      <c r="T190" s="2"/>
      <c r="U190" s="2"/>
      <c r="V190" s="2"/>
      <c r="W190" s="2"/>
      <c r="X190" s="2"/>
      <c r="Y190" s="2"/>
      <c r="Z190" s="2"/>
      <c r="AA190" s="2"/>
      <c r="AB190" s="2"/>
      <c r="AC190" s="2"/>
      <c r="AD190" s="2"/>
      <c r="AE190" s="2"/>
    </row>
    <row r="191" spans="1:31" ht="14.25" customHeight="1" x14ac:dyDescent="0.3">
      <c r="A191" s="278"/>
      <c r="B191" s="290"/>
      <c r="C191" s="278"/>
      <c r="D191" s="198" t="s">
        <v>483</v>
      </c>
      <c r="E191" s="18" t="s">
        <v>474</v>
      </c>
      <c r="F191" s="43" t="s">
        <v>421</v>
      </c>
      <c r="G191" s="43">
        <f>IF(F191="Confiable",15,0)</f>
        <v>0</v>
      </c>
      <c r="H191" s="362"/>
      <c r="I191" s="362"/>
      <c r="J191" s="362"/>
      <c r="K191" s="290"/>
      <c r="L191" s="2"/>
      <c r="M191" s="2"/>
      <c r="N191" s="2"/>
      <c r="O191" s="2"/>
      <c r="P191" s="2"/>
      <c r="Q191" s="2"/>
      <c r="R191" s="2"/>
      <c r="S191" s="2"/>
      <c r="T191" s="2"/>
      <c r="U191" s="2"/>
      <c r="V191" s="2"/>
      <c r="W191" s="2"/>
      <c r="X191" s="2"/>
      <c r="Y191" s="2"/>
      <c r="Z191" s="2"/>
      <c r="AA191" s="2"/>
      <c r="AB191" s="2"/>
      <c r="AC191" s="2"/>
      <c r="AD191" s="2"/>
      <c r="AE191" s="2"/>
    </row>
    <row r="192" spans="1:31" ht="14.25" customHeight="1" x14ac:dyDescent="0.3">
      <c r="A192" s="278"/>
      <c r="B192" s="290"/>
      <c r="C192" s="278"/>
      <c r="D192" s="198" t="s">
        <v>484</v>
      </c>
      <c r="E192" s="18" t="s">
        <v>476</v>
      </c>
      <c r="F192" s="87" t="s">
        <v>421</v>
      </c>
      <c r="G192" s="43">
        <f>IF(F192="Se investigan y se resuelven oportunamente",15,0)</f>
        <v>0</v>
      </c>
      <c r="H192" s="362"/>
      <c r="I192" s="362"/>
      <c r="J192" s="362"/>
      <c r="K192" s="290"/>
      <c r="L192" s="2"/>
      <c r="M192" s="2"/>
      <c r="N192" s="2"/>
      <c r="O192" s="2"/>
      <c r="P192" s="2"/>
      <c r="Q192" s="2"/>
      <c r="R192" s="2"/>
      <c r="S192" s="2"/>
      <c r="T192" s="2"/>
      <c r="U192" s="2"/>
      <c r="V192" s="2"/>
      <c r="W192" s="2"/>
      <c r="X192" s="2"/>
      <c r="Y192" s="2"/>
      <c r="Z192" s="2"/>
      <c r="AA192" s="2"/>
      <c r="AB192" s="2"/>
      <c r="AC192" s="2"/>
      <c r="AD192" s="2"/>
      <c r="AE192" s="2"/>
    </row>
    <row r="193" spans="1:31" ht="14.25" customHeight="1" x14ac:dyDescent="0.3">
      <c r="A193" s="337"/>
      <c r="B193" s="341"/>
      <c r="C193" s="337"/>
      <c r="D193" s="202" t="s">
        <v>477</v>
      </c>
      <c r="E193" s="18" t="s">
        <v>478</v>
      </c>
      <c r="F193" s="43" t="s">
        <v>421</v>
      </c>
      <c r="G193" s="43">
        <f>IF(F193="Completa",10,IF(F193="Incompleta",5,0))</f>
        <v>0</v>
      </c>
      <c r="H193" s="363"/>
      <c r="I193" s="363"/>
      <c r="J193" s="363"/>
      <c r="K193" s="341"/>
      <c r="L193" s="2"/>
      <c r="M193" s="2"/>
      <c r="N193" s="2"/>
      <c r="O193" s="2"/>
      <c r="P193" s="2"/>
      <c r="Q193" s="2"/>
      <c r="R193" s="2"/>
      <c r="S193" s="2"/>
      <c r="T193" s="2"/>
      <c r="U193" s="2"/>
      <c r="V193" s="2"/>
      <c r="W193" s="2"/>
      <c r="X193" s="2"/>
      <c r="Y193" s="2"/>
      <c r="Z193" s="2"/>
      <c r="AA193" s="2"/>
      <c r="AB193" s="2"/>
      <c r="AC193" s="2"/>
      <c r="AD193" s="2"/>
      <c r="AE193" s="2"/>
    </row>
    <row r="194" spans="1:31" ht="14.25" customHeight="1" x14ac:dyDescent="0.3">
      <c r="A194" s="219"/>
      <c r="B194" s="220"/>
      <c r="C194" s="217"/>
      <c r="D194" s="206"/>
      <c r="E194" s="207" t="s">
        <v>479</v>
      </c>
      <c r="F194" s="208"/>
      <c r="G194" s="208">
        <f>SUM(G187:G193)</f>
        <v>0</v>
      </c>
      <c r="H194" s="224"/>
      <c r="I194" s="225"/>
      <c r="J194" s="225"/>
      <c r="K194" s="226"/>
      <c r="L194" s="2"/>
      <c r="M194" s="2"/>
      <c r="N194" s="2"/>
      <c r="O194" s="2"/>
      <c r="P194" s="2"/>
      <c r="Q194" s="2"/>
      <c r="R194" s="2"/>
      <c r="S194" s="2"/>
      <c r="T194" s="2"/>
      <c r="U194" s="2"/>
      <c r="V194" s="2"/>
      <c r="W194" s="2"/>
      <c r="X194" s="2"/>
      <c r="Y194" s="2"/>
      <c r="Z194" s="2"/>
      <c r="AA194" s="2"/>
      <c r="AB194" s="2"/>
      <c r="AC194" s="2"/>
      <c r="AD194" s="2"/>
      <c r="AE194" s="2"/>
    </row>
    <row r="195" spans="1:31"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customHeight="1" x14ac:dyDescent="0.3">
      <c r="A196" s="529" t="s">
        <v>451</v>
      </c>
      <c r="B196" s="530" t="s">
        <v>452</v>
      </c>
      <c r="C196" s="532" t="s">
        <v>480</v>
      </c>
      <c r="D196" s="533" t="s">
        <v>454</v>
      </c>
      <c r="E196" s="293"/>
      <c r="F196" s="293"/>
      <c r="G196" s="293"/>
      <c r="H196" s="366"/>
      <c r="I196" s="192" t="s">
        <v>455</v>
      </c>
      <c r="J196" s="526" t="s">
        <v>456</v>
      </c>
      <c r="K196" s="534" t="s">
        <v>457</v>
      </c>
      <c r="L196" s="2"/>
      <c r="M196" s="2"/>
      <c r="N196" s="2"/>
      <c r="O196" s="2"/>
      <c r="P196" s="2"/>
      <c r="Q196" s="2"/>
      <c r="R196" s="2"/>
      <c r="S196" s="2"/>
      <c r="T196" s="2"/>
      <c r="U196" s="2"/>
      <c r="V196" s="2"/>
      <c r="W196" s="2"/>
      <c r="X196" s="2"/>
      <c r="Y196" s="2"/>
      <c r="Z196" s="2"/>
      <c r="AA196" s="2"/>
      <c r="AB196" s="2"/>
      <c r="AC196" s="2"/>
      <c r="AD196" s="2"/>
      <c r="AE196" s="2"/>
    </row>
    <row r="197" spans="1:31" ht="14.25" customHeight="1" x14ac:dyDescent="0.3">
      <c r="A197" s="279"/>
      <c r="B197" s="380"/>
      <c r="C197" s="380"/>
      <c r="D197" s="194" t="s">
        <v>458</v>
      </c>
      <c r="E197" s="195" t="s">
        <v>459</v>
      </c>
      <c r="F197" s="194" t="s">
        <v>460</v>
      </c>
      <c r="G197" s="194" t="s">
        <v>461</v>
      </c>
      <c r="H197" s="194" t="s">
        <v>481</v>
      </c>
      <c r="I197" s="197" t="s">
        <v>463</v>
      </c>
      <c r="J197" s="380"/>
      <c r="K197" s="291"/>
      <c r="L197" s="2"/>
      <c r="M197" s="2"/>
      <c r="N197" s="2"/>
      <c r="O197" s="2"/>
      <c r="P197" s="2"/>
      <c r="Q197" s="2"/>
      <c r="R197" s="2"/>
      <c r="S197" s="2"/>
      <c r="T197" s="2"/>
      <c r="U197" s="2"/>
      <c r="V197" s="2"/>
      <c r="W197" s="2"/>
      <c r="X197" s="2"/>
      <c r="Y197" s="2"/>
      <c r="Z197" s="2"/>
      <c r="AA197" s="2"/>
      <c r="AB197" s="2"/>
      <c r="AC197" s="2"/>
      <c r="AD197" s="2"/>
      <c r="AE197" s="2"/>
    </row>
    <row r="198" spans="1:31" ht="14.25" customHeight="1" x14ac:dyDescent="0.3">
      <c r="A198" s="547" t="str">
        <f>DESCRIPCION!A25</f>
        <v>f</v>
      </c>
      <c r="B198" s="404">
        <f>DESCRIPCION!D27</f>
        <v>0</v>
      </c>
      <c r="C198" s="547"/>
      <c r="D198" s="539" t="s">
        <v>465</v>
      </c>
      <c r="E198" s="199" t="s">
        <v>466</v>
      </c>
      <c r="F198" s="200" t="s">
        <v>421</v>
      </c>
      <c r="G198" s="200">
        <f>IF(F198="Asignado",15,0)</f>
        <v>0</v>
      </c>
      <c r="H198" s="528" t="str">
        <f>IF(AND(G205&gt;0,G205&lt;=85),"Débil",IF(AND(G205&gt;85,G205&lt;=95),"Moderado",IF(G205&gt;96,"Fuerte"," ")))</f>
        <v xml:space="preserve"> </v>
      </c>
      <c r="I198" s="528" t="s">
        <v>421</v>
      </c>
      <c r="J198" s="528"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538"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row>
    <row r="199" spans="1:31" ht="14.25" customHeight="1" x14ac:dyDescent="0.3">
      <c r="A199" s="278"/>
      <c r="B199" s="290"/>
      <c r="C199" s="278"/>
      <c r="D199" s="362"/>
      <c r="E199" s="18" t="s">
        <v>468</v>
      </c>
      <c r="F199" s="43" t="s">
        <v>421</v>
      </c>
      <c r="G199" s="43">
        <f>IF(F199="Adecuado",15,0)</f>
        <v>0</v>
      </c>
      <c r="H199" s="362"/>
      <c r="I199" s="362"/>
      <c r="J199" s="362"/>
      <c r="K199" s="290"/>
      <c r="L199" s="2"/>
      <c r="M199" s="2"/>
      <c r="N199" s="2"/>
      <c r="O199" s="2"/>
      <c r="P199" s="2"/>
      <c r="Q199" s="2"/>
      <c r="R199" s="2"/>
      <c r="S199" s="2"/>
      <c r="T199" s="2"/>
      <c r="U199" s="2"/>
      <c r="V199" s="2"/>
      <c r="W199" s="2"/>
      <c r="X199" s="2"/>
      <c r="Y199" s="2"/>
      <c r="Z199" s="2"/>
      <c r="AA199" s="2"/>
      <c r="AB199" s="2"/>
      <c r="AC199" s="2"/>
      <c r="AD199" s="2"/>
      <c r="AE199" s="2"/>
    </row>
    <row r="200" spans="1:31" ht="14.25" customHeight="1" x14ac:dyDescent="0.3">
      <c r="A200" s="278"/>
      <c r="B200" s="290"/>
      <c r="C200" s="278"/>
      <c r="D200" s="198" t="s">
        <v>469</v>
      </c>
      <c r="E200" s="18" t="s">
        <v>470</v>
      </c>
      <c r="F200" s="43" t="s">
        <v>421</v>
      </c>
      <c r="G200" s="43">
        <f>IF(F200="Oportuna",15,0)</f>
        <v>0</v>
      </c>
      <c r="H200" s="362"/>
      <c r="I200" s="362"/>
      <c r="J200" s="362"/>
      <c r="K200" s="290"/>
      <c r="L200" s="2"/>
      <c r="M200" s="2"/>
      <c r="N200" s="2"/>
      <c r="O200" s="2"/>
      <c r="P200" s="2"/>
      <c r="Q200" s="2"/>
      <c r="R200" s="2"/>
      <c r="S200" s="2"/>
      <c r="T200" s="2"/>
      <c r="U200" s="2"/>
      <c r="V200" s="2"/>
      <c r="W200" s="2"/>
      <c r="X200" s="2"/>
      <c r="Y200" s="2"/>
      <c r="Z200" s="2"/>
      <c r="AA200" s="2"/>
      <c r="AB200" s="2"/>
      <c r="AC200" s="2"/>
      <c r="AD200" s="2"/>
      <c r="AE200" s="2"/>
    </row>
    <row r="201" spans="1:31" ht="14.25" customHeight="1" x14ac:dyDescent="0.3">
      <c r="A201" s="278"/>
      <c r="B201" s="290"/>
      <c r="C201" s="278"/>
      <c r="D201" s="198" t="s">
        <v>471</v>
      </c>
      <c r="E201" s="18" t="s">
        <v>472</v>
      </c>
      <c r="F201" s="87" t="s">
        <v>421</v>
      </c>
      <c r="G201" s="43">
        <f>IF(F201="Prevenir",15,IF(F201="Detectar",10,0))</f>
        <v>0</v>
      </c>
      <c r="H201" s="362"/>
      <c r="I201" s="362"/>
      <c r="J201" s="362"/>
      <c r="K201" s="290"/>
      <c r="L201" s="2"/>
      <c r="M201" s="2"/>
      <c r="N201" s="2"/>
      <c r="O201" s="2"/>
      <c r="P201" s="2"/>
      <c r="Q201" s="2"/>
      <c r="R201" s="2"/>
      <c r="S201" s="2"/>
      <c r="T201" s="2"/>
      <c r="U201" s="2"/>
      <c r="V201" s="2"/>
      <c r="W201" s="2"/>
      <c r="X201" s="2"/>
      <c r="Y201" s="2"/>
      <c r="Z201" s="2"/>
      <c r="AA201" s="2"/>
      <c r="AB201" s="2"/>
      <c r="AC201" s="2"/>
      <c r="AD201" s="2"/>
      <c r="AE201" s="2"/>
    </row>
    <row r="202" spans="1:31" ht="14.25" customHeight="1" x14ac:dyDescent="0.3">
      <c r="A202" s="278"/>
      <c r="B202" s="290"/>
      <c r="C202" s="278"/>
      <c r="D202" s="198" t="s">
        <v>483</v>
      </c>
      <c r="E202" s="18" t="s">
        <v>474</v>
      </c>
      <c r="F202" s="43" t="s">
        <v>421</v>
      </c>
      <c r="G202" s="43">
        <f>IF(F202="Confiable",15,0)</f>
        <v>0</v>
      </c>
      <c r="H202" s="362"/>
      <c r="I202" s="362"/>
      <c r="J202" s="362"/>
      <c r="K202" s="290"/>
      <c r="L202" s="2"/>
      <c r="M202" s="2"/>
      <c r="N202" s="2"/>
      <c r="O202" s="2"/>
      <c r="P202" s="2"/>
      <c r="Q202" s="2"/>
      <c r="R202" s="2"/>
      <c r="S202" s="2"/>
      <c r="T202" s="2"/>
      <c r="U202" s="2"/>
      <c r="V202" s="2"/>
      <c r="W202" s="2"/>
      <c r="X202" s="2"/>
      <c r="Y202" s="2"/>
      <c r="Z202" s="2"/>
      <c r="AA202" s="2"/>
      <c r="AB202" s="2"/>
      <c r="AC202" s="2"/>
      <c r="AD202" s="2"/>
      <c r="AE202" s="2"/>
    </row>
    <row r="203" spans="1:31" ht="14.25" customHeight="1" x14ac:dyDescent="0.3">
      <c r="A203" s="278"/>
      <c r="B203" s="290"/>
      <c r="C203" s="278"/>
      <c r="D203" s="198" t="s">
        <v>484</v>
      </c>
      <c r="E203" s="18" t="s">
        <v>476</v>
      </c>
      <c r="F203" s="87" t="s">
        <v>421</v>
      </c>
      <c r="G203" s="43">
        <f>IF(F203="Se investigan y se resuelven oportunamente",15,0)</f>
        <v>0</v>
      </c>
      <c r="H203" s="362"/>
      <c r="I203" s="362"/>
      <c r="J203" s="362"/>
      <c r="K203" s="290"/>
      <c r="L203" s="2"/>
      <c r="M203" s="2"/>
      <c r="N203" s="2"/>
      <c r="O203" s="2"/>
      <c r="P203" s="2"/>
      <c r="Q203" s="2"/>
      <c r="R203" s="2"/>
      <c r="S203" s="2"/>
      <c r="T203" s="2"/>
      <c r="U203" s="2"/>
      <c r="V203" s="2"/>
      <c r="W203" s="2"/>
      <c r="X203" s="2"/>
      <c r="Y203" s="2"/>
      <c r="Z203" s="2"/>
      <c r="AA203" s="2"/>
      <c r="AB203" s="2"/>
      <c r="AC203" s="2"/>
      <c r="AD203" s="2"/>
      <c r="AE203" s="2"/>
    </row>
    <row r="204" spans="1:31" ht="14.25" customHeight="1" x14ac:dyDescent="0.3">
      <c r="A204" s="337"/>
      <c r="B204" s="341"/>
      <c r="C204" s="337"/>
      <c r="D204" s="202" t="s">
        <v>477</v>
      </c>
      <c r="E204" s="18" t="s">
        <v>478</v>
      </c>
      <c r="F204" s="43" t="s">
        <v>421</v>
      </c>
      <c r="G204" s="43">
        <f>IF(F204="Completa",10,IF(F204="Incompleta",5,0))</f>
        <v>0</v>
      </c>
      <c r="H204" s="363"/>
      <c r="I204" s="363"/>
      <c r="J204" s="363"/>
      <c r="K204" s="341"/>
      <c r="L204" s="2"/>
      <c r="M204" s="2"/>
      <c r="N204" s="2"/>
      <c r="O204" s="2"/>
      <c r="P204" s="2"/>
      <c r="Q204" s="2"/>
      <c r="R204" s="2"/>
      <c r="S204" s="2"/>
      <c r="T204" s="2"/>
      <c r="U204" s="2"/>
      <c r="V204" s="2"/>
      <c r="W204" s="2"/>
      <c r="X204" s="2"/>
      <c r="Y204" s="2"/>
      <c r="Z204" s="2"/>
      <c r="AA204" s="2"/>
      <c r="AB204" s="2"/>
      <c r="AC204" s="2"/>
      <c r="AD204" s="2"/>
      <c r="AE204" s="2"/>
    </row>
    <row r="205" spans="1:31" ht="14.25" customHeight="1" x14ac:dyDescent="0.3">
      <c r="A205" s="219"/>
      <c r="B205" s="220"/>
      <c r="C205" s="217"/>
      <c r="D205" s="206"/>
      <c r="E205" s="207" t="s">
        <v>479</v>
      </c>
      <c r="F205" s="208"/>
      <c r="G205" s="208">
        <f>SUM(G198:G204)</f>
        <v>0</v>
      </c>
      <c r="H205" s="224"/>
      <c r="I205" s="225"/>
      <c r="J205" s="225"/>
      <c r="K205" s="226"/>
      <c r="L205" s="2"/>
      <c r="M205" s="2"/>
      <c r="N205" s="2"/>
      <c r="O205" s="2"/>
      <c r="P205" s="2"/>
      <c r="Q205" s="2"/>
      <c r="R205" s="2"/>
      <c r="S205" s="2"/>
      <c r="T205" s="2"/>
      <c r="U205" s="2"/>
      <c r="V205" s="2"/>
      <c r="W205" s="2"/>
      <c r="X205" s="2"/>
      <c r="Y205" s="2"/>
      <c r="Z205" s="2"/>
      <c r="AA205" s="2"/>
      <c r="AB205" s="2"/>
      <c r="AC205" s="2"/>
      <c r="AD205" s="2"/>
      <c r="AE205" s="2"/>
    </row>
    <row r="206" spans="1:31"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customHeight="1" x14ac:dyDescent="0.3">
      <c r="A207" s="529" t="s">
        <v>451</v>
      </c>
      <c r="B207" s="530" t="s">
        <v>452</v>
      </c>
      <c r="C207" s="532" t="s">
        <v>480</v>
      </c>
      <c r="D207" s="533" t="s">
        <v>454</v>
      </c>
      <c r="E207" s="293"/>
      <c r="F207" s="293"/>
      <c r="G207" s="293"/>
      <c r="H207" s="366"/>
      <c r="I207" s="192" t="s">
        <v>455</v>
      </c>
      <c r="J207" s="526" t="s">
        <v>456</v>
      </c>
      <c r="K207" s="534" t="s">
        <v>457</v>
      </c>
      <c r="L207" s="2"/>
      <c r="M207" s="2"/>
      <c r="N207" s="2"/>
      <c r="O207" s="2"/>
      <c r="P207" s="2"/>
      <c r="Q207" s="2"/>
      <c r="R207" s="2"/>
      <c r="S207" s="2"/>
      <c r="T207" s="2"/>
      <c r="U207" s="2"/>
      <c r="V207" s="2"/>
      <c r="W207" s="2"/>
      <c r="X207" s="2"/>
      <c r="Y207" s="2"/>
      <c r="Z207" s="2"/>
      <c r="AA207" s="2"/>
      <c r="AB207" s="2"/>
      <c r="AC207" s="2"/>
      <c r="AD207" s="2"/>
      <c r="AE207" s="2"/>
    </row>
    <row r="208" spans="1:31" ht="14.25" customHeight="1" x14ac:dyDescent="0.3">
      <c r="A208" s="279"/>
      <c r="B208" s="380"/>
      <c r="C208" s="380"/>
      <c r="D208" s="194" t="s">
        <v>458</v>
      </c>
      <c r="E208" s="195" t="s">
        <v>459</v>
      </c>
      <c r="F208" s="194" t="s">
        <v>460</v>
      </c>
      <c r="G208" s="194" t="s">
        <v>461</v>
      </c>
      <c r="H208" s="194" t="s">
        <v>481</v>
      </c>
      <c r="I208" s="197" t="s">
        <v>463</v>
      </c>
      <c r="J208" s="380"/>
      <c r="K208" s="291"/>
      <c r="L208" s="2"/>
      <c r="M208" s="2"/>
      <c r="N208" s="2"/>
      <c r="O208" s="2"/>
      <c r="P208" s="2"/>
      <c r="Q208" s="2"/>
      <c r="R208" s="2"/>
      <c r="S208" s="2"/>
      <c r="T208" s="2"/>
      <c r="U208" s="2"/>
      <c r="V208" s="2"/>
      <c r="W208" s="2"/>
      <c r="X208" s="2"/>
      <c r="Y208" s="2"/>
      <c r="Z208" s="2"/>
      <c r="AA208" s="2"/>
      <c r="AB208" s="2"/>
      <c r="AC208" s="2"/>
      <c r="AD208" s="2"/>
      <c r="AE208" s="2"/>
    </row>
    <row r="209" spans="1:31" ht="14.25" customHeight="1" x14ac:dyDescent="0.3">
      <c r="A209" s="547" t="str">
        <f>DESCRIPCION!A28</f>
        <v>g</v>
      </c>
      <c r="B209" s="404">
        <f>DESCRIPCION!D28</f>
        <v>0</v>
      </c>
      <c r="C209" s="547"/>
      <c r="D209" s="539" t="s">
        <v>465</v>
      </c>
      <c r="E209" s="199" t="s">
        <v>466</v>
      </c>
      <c r="F209" s="200" t="s">
        <v>421</v>
      </c>
      <c r="G209" s="200">
        <f>IF(F209="Asignado",15,0)</f>
        <v>0</v>
      </c>
      <c r="H209" s="528" t="str">
        <f>IF(AND(G216&gt;0,G216&lt;=85),"Débil",IF(AND(G216&gt;85,G216&lt;=95),"Moderado",IF(G216&gt;96,"Fuerte"," ")))</f>
        <v xml:space="preserve"> </v>
      </c>
      <c r="I209" s="528" t="s">
        <v>421</v>
      </c>
      <c r="J209" s="528"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538"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row>
    <row r="210" spans="1:31" ht="14.25" customHeight="1" x14ac:dyDescent="0.3">
      <c r="A210" s="278"/>
      <c r="B210" s="290"/>
      <c r="C210" s="278"/>
      <c r="D210" s="362"/>
      <c r="E210" s="18" t="s">
        <v>468</v>
      </c>
      <c r="F210" s="43" t="s">
        <v>421</v>
      </c>
      <c r="G210" s="43">
        <f>IF(F210="Adecuado",15,0)</f>
        <v>0</v>
      </c>
      <c r="H210" s="362"/>
      <c r="I210" s="362"/>
      <c r="J210" s="362"/>
      <c r="K210" s="290"/>
      <c r="L210" s="2"/>
      <c r="M210" s="2"/>
      <c r="N210" s="2"/>
      <c r="O210" s="2"/>
      <c r="P210" s="2"/>
      <c r="Q210" s="2"/>
      <c r="R210" s="2"/>
      <c r="S210" s="2"/>
      <c r="T210" s="2"/>
      <c r="U210" s="2"/>
      <c r="V210" s="2"/>
      <c r="W210" s="2"/>
      <c r="X210" s="2"/>
      <c r="Y210" s="2"/>
      <c r="Z210" s="2"/>
      <c r="AA210" s="2"/>
      <c r="AB210" s="2"/>
      <c r="AC210" s="2"/>
      <c r="AD210" s="2"/>
      <c r="AE210" s="2"/>
    </row>
    <row r="211" spans="1:31" ht="14.25" customHeight="1" x14ac:dyDescent="0.3">
      <c r="A211" s="278"/>
      <c r="B211" s="290"/>
      <c r="C211" s="278"/>
      <c r="D211" s="198" t="s">
        <v>469</v>
      </c>
      <c r="E211" s="18" t="s">
        <v>470</v>
      </c>
      <c r="F211" s="43" t="s">
        <v>421</v>
      </c>
      <c r="G211" s="43">
        <f>IF(F211="Oportuna",15,0)</f>
        <v>0</v>
      </c>
      <c r="H211" s="362"/>
      <c r="I211" s="362"/>
      <c r="J211" s="362"/>
      <c r="K211" s="290"/>
      <c r="L211" s="2"/>
      <c r="M211" s="2"/>
      <c r="N211" s="2"/>
      <c r="O211" s="2"/>
      <c r="P211" s="2"/>
      <c r="Q211" s="2"/>
      <c r="R211" s="2"/>
      <c r="S211" s="2"/>
      <c r="T211" s="2"/>
      <c r="U211" s="2"/>
      <c r="V211" s="2"/>
      <c r="W211" s="2"/>
      <c r="X211" s="2"/>
      <c r="Y211" s="2"/>
      <c r="Z211" s="2"/>
      <c r="AA211" s="2"/>
      <c r="AB211" s="2"/>
      <c r="AC211" s="2"/>
      <c r="AD211" s="2"/>
      <c r="AE211" s="2"/>
    </row>
    <row r="212" spans="1:31" ht="14.25" customHeight="1" x14ac:dyDescent="0.3">
      <c r="A212" s="278"/>
      <c r="B212" s="290"/>
      <c r="C212" s="278"/>
      <c r="D212" s="198" t="s">
        <v>471</v>
      </c>
      <c r="E212" s="18" t="s">
        <v>472</v>
      </c>
      <c r="F212" s="87" t="s">
        <v>421</v>
      </c>
      <c r="G212" s="43">
        <f>IF(F212="Prevenir",15,IF(F212="Detectar",10,0))</f>
        <v>0</v>
      </c>
      <c r="H212" s="362"/>
      <c r="I212" s="362"/>
      <c r="J212" s="362"/>
      <c r="K212" s="290"/>
      <c r="L212" s="2"/>
      <c r="M212" s="2"/>
      <c r="N212" s="2"/>
      <c r="O212" s="2"/>
      <c r="P212" s="2"/>
      <c r="Q212" s="2"/>
      <c r="R212" s="2"/>
      <c r="S212" s="2"/>
      <c r="T212" s="2"/>
      <c r="U212" s="2"/>
      <c r="V212" s="2"/>
      <c r="W212" s="2"/>
      <c r="X212" s="2"/>
      <c r="Y212" s="2"/>
      <c r="Z212" s="2"/>
      <c r="AA212" s="2"/>
      <c r="AB212" s="2"/>
      <c r="AC212" s="2"/>
      <c r="AD212" s="2"/>
      <c r="AE212" s="2"/>
    </row>
    <row r="213" spans="1:31" ht="14.25" customHeight="1" x14ac:dyDescent="0.3">
      <c r="A213" s="278"/>
      <c r="B213" s="290"/>
      <c r="C213" s="278"/>
      <c r="D213" s="198" t="s">
        <v>483</v>
      </c>
      <c r="E213" s="18" t="s">
        <v>474</v>
      </c>
      <c r="F213" s="43" t="s">
        <v>421</v>
      </c>
      <c r="G213" s="43">
        <f>IF(F213="Confiable",15,0)</f>
        <v>0</v>
      </c>
      <c r="H213" s="362"/>
      <c r="I213" s="362"/>
      <c r="J213" s="362"/>
      <c r="K213" s="290"/>
      <c r="L213" s="2"/>
      <c r="M213" s="2"/>
      <c r="N213" s="2"/>
      <c r="O213" s="2"/>
      <c r="P213" s="2"/>
      <c r="Q213" s="2"/>
      <c r="R213" s="2"/>
      <c r="S213" s="2"/>
      <c r="T213" s="2"/>
      <c r="U213" s="2"/>
      <c r="V213" s="2"/>
      <c r="W213" s="2"/>
      <c r="X213" s="2"/>
      <c r="Y213" s="2"/>
      <c r="Z213" s="2"/>
      <c r="AA213" s="2"/>
      <c r="AB213" s="2"/>
      <c r="AC213" s="2"/>
      <c r="AD213" s="2"/>
      <c r="AE213" s="2"/>
    </row>
    <row r="214" spans="1:31" ht="14.25" customHeight="1" x14ac:dyDescent="0.3">
      <c r="A214" s="278"/>
      <c r="B214" s="290"/>
      <c r="C214" s="278"/>
      <c r="D214" s="198" t="s">
        <v>484</v>
      </c>
      <c r="E214" s="18" t="s">
        <v>476</v>
      </c>
      <c r="F214" s="87" t="s">
        <v>421</v>
      </c>
      <c r="G214" s="43">
        <f>IF(F214="Se investigan y se resuelven oportunamente",15,0)</f>
        <v>0</v>
      </c>
      <c r="H214" s="362"/>
      <c r="I214" s="362"/>
      <c r="J214" s="362"/>
      <c r="K214" s="290"/>
      <c r="L214" s="2"/>
      <c r="M214" s="2"/>
      <c r="N214" s="2"/>
      <c r="O214" s="2"/>
      <c r="P214" s="2"/>
      <c r="Q214" s="2"/>
      <c r="R214" s="2"/>
      <c r="S214" s="2"/>
      <c r="T214" s="2"/>
      <c r="U214" s="2"/>
      <c r="V214" s="2"/>
      <c r="W214" s="2"/>
      <c r="X214" s="2"/>
      <c r="Y214" s="2"/>
      <c r="Z214" s="2"/>
      <c r="AA214" s="2"/>
      <c r="AB214" s="2"/>
      <c r="AC214" s="2"/>
      <c r="AD214" s="2"/>
      <c r="AE214" s="2"/>
    </row>
    <row r="215" spans="1:31" ht="14.25" customHeight="1" x14ac:dyDescent="0.3">
      <c r="A215" s="337"/>
      <c r="B215" s="341"/>
      <c r="C215" s="337"/>
      <c r="D215" s="202" t="s">
        <v>477</v>
      </c>
      <c r="E215" s="18" t="s">
        <v>478</v>
      </c>
      <c r="F215" s="43" t="s">
        <v>421</v>
      </c>
      <c r="G215" s="43">
        <f>IF(F215="Completa",10,IF(F215="Incompleta",5,0))</f>
        <v>0</v>
      </c>
      <c r="H215" s="363"/>
      <c r="I215" s="363"/>
      <c r="J215" s="363"/>
      <c r="K215" s="341"/>
      <c r="L215" s="2"/>
      <c r="M215" s="2"/>
      <c r="N215" s="2"/>
      <c r="O215" s="2"/>
      <c r="P215" s="2"/>
      <c r="Q215" s="2"/>
      <c r="R215" s="2"/>
      <c r="S215" s="2"/>
      <c r="T215" s="2"/>
      <c r="U215" s="2"/>
      <c r="V215" s="2"/>
      <c r="W215" s="2"/>
      <c r="X215" s="2"/>
      <c r="Y215" s="2"/>
      <c r="Z215" s="2"/>
      <c r="AA215" s="2"/>
      <c r="AB215" s="2"/>
      <c r="AC215" s="2"/>
      <c r="AD215" s="2"/>
      <c r="AE215" s="2"/>
    </row>
    <row r="216" spans="1:31" ht="14.25" customHeight="1" x14ac:dyDescent="0.3">
      <c r="A216" s="219"/>
      <c r="B216" s="220"/>
      <c r="C216" s="217"/>
      <c r="D216" s="206"/>
      <c r="E216" s="207" t="s">
        <v>479</v>
      </c>
      <c r="F216" s="208"/>
      <c r="G216" s="208">
        <f>SUM(G209:G215)</f>
        <v>0</v>
      </c>
      <c r="H216" s="224"/>
      <c r="I216" s="225"/>
      <c r="J216" s="225"/>
      <c r="K216" s="226"/>
      <c r="L216" s="2"/>
      <c r="M216" s="2"/>
      <c r="N216" s="2"/>
      <c r="O216" s="2"/>
      <c r="P216" s="2"/>
      <c r="Q216" s="2"/>
      <c r="R216" s="2"/>
      <c r="S216" s="2"/>
      <c r="T216" s="2"/>
      <c r="U216" s="2"/>
      <c r="V216" s="2"/>
      <c r="W216" s="2"/>
      <c r="X216" s="2"/>
      <c r="Y216" s="2"/>
      <c r="Z216" s="2"/>
      <c r="AA216" s="2"/>
      <c r="AB216" s="2"/>
      <c r="AC216" s="2"/>
      <c r="AD216" s="2"/>
      <c r="AE216" s="2"/>
    </row>
    <row r="217" spans="1:31"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customHeight="1" x14ac:dyDescent="0.3">
      <c r="A218" s="529" t="s">
        <v>451</v>
      </c>
      <c r="B218" s="530" t="s">
        <v>452</v>
      </c>
      <c r="C218" s="532" t="s">
        <v>480</v>
      </c>
      <c r="D218" s="533" t="s">
        <v>454</v>
      </c>
      <c r="E218" s="293"/>
      <c r="F218" s="293"/>
      <c r="G218" s="293"/>
      <c r="H218" s="366"/>
      <c r="I218" s="192" t="s">
        <v>455</v>
      </c>
      <c r="J218" s="526" t="s">
        <v>456</v>
      </c>
      <c r="K218" s="534" t="s">
        <v>457</v>
      </c>
      <c r="L218" s="2"/>
      <c r="M218" s="2"/>
      <c r="N218" s="2"/>
      <c r="O218" s="2"/>
      <c r="P218" s="2"/>
      <c r="Q218" s="2"/>
      <c r="R218" s="2"/>
      <c r="S218" s="2"/>
      <c r="T218" s="2"/>
      <c r="U218" s="2"/>
      <c r="V218" s="2"/>
      <c r="W218" s="2"/>
      <c r="X218" s="2"/>
      <c r="Y218" s="2"/>
      <c r="Z218" s="2"/>
      <c r="AA218" s="2"/>
      <c r="AB218" s="2"/>
      <c r="AC218" s="2"/>
      <c r="AD218" s="2"/>
      <c r="AE218" s="2"/>
    </row>
    <row r="219" spans="1:31" ht="14.25" customHeight="1" x14ac:dyDescent="0.3">
      <c r="A219" s="279"/>
      <c r="B219" s="380"/>
      <c r="C219" s="380"/>
      <c r="D219" s="194" t="s">
        <v>458</v>
      </c>
      <c r="E219" s="195" t="s">
        <v>459</v>
      </c>
      <c r="F219" s="194" t="s">
        <v>460</v>
      </c>
      <c r="G219" s="194" t="s">
        <v>461</v>
      </c>
      <c r="H219" s="194" t="s">
        <v>481</v>
      </c>
      <c r="I219" s="197" t="s">
        <v>463</v>
      </c>
      <c r="J219" s="380"/>
      <c r="K219" s="291"/>
      <c r="L219" s="2"/>
      <c r="M219" s="2"/>
      <c r="N219" s="2"/>
      <c r="O219" s="2"/>
      <c r="P219" s="2"/>
      <c r="Q219" s="2"/>
      <c r="R219" s="2"/>
      <c r="S219" s="2"/>
      <c r="T219" s="2"/>
      <c r="U219" s="2"/>
      <c r="V219" s="2"/>
      <c r="W219" s="2"/>
      <c r="X219" s="2"/>
      <c r="Y219" s="2"/>
      <c r="Z219" s="2"/>
      <c r="AA219" s="2"/>
      <c r="AB219" s="2"/>
      <c r="AC219" s="2"/>
      <c r="AD219" s="2"/>
      <c r="AE219" s="2"/>
    </row>
    <row r="220" spans="1:31" ht="14.25" customHeight="1" x14ac:dyDescent="0.3">
      <c r="A220" s="547" t="str">
        <f>DESCRIPCION!A28</f>
        <v>g</v>
      </c>
      <c r="B220" s="404">
        <f>DESCRIPCION!D29</f>
        <v>0</v>
      </c>
      <c r="C220" s="547"/>
      <c r="D220" s="539" t="s">
        <v>465</v>
      </c>
      <c r="E220" s="199" t="s">
        <v>466</v>
      </c>
      <c r="F220" s="200" t="s">
        <v>421</v>
      </c>
      <c r="G220" s="200">
        <f>IF(F220="Asignado",15,0)</f>
        <v>0</v>
      </c>
      <c r="H220" s="528" t="str">
        <f>IF(AND(G227&gt;0,G227&lt;=85),"Débil",IF(AND(G227&gt;85,G227&lt;=95),"Moderado",IF(G227&gt;96,"Fuerte"," ")))</f>
        <v xml:space="preserve"> </v>
      </c>
      <c r="I220" s="528" t="s">
        <v>445</v>
      </c>
      <c r="J220" s="528"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538"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row>
    <row r="221" spans="1:31" ht="14.25" customHeight="1" x14ac:dyDescent="0.3">
      <c r="A221" s="278"/>
      <c r="B221" s="290"/>
      <c r="C221" s="278"/>
      <c r="D221" s="362"/>
      <c r="E221" s="18" t="s">
        <v>468</v>
      </c>
      <c r="F221" s="43" t="s">
        <v>421</v>
      </c>
      <c r="G221" s="43">
        <f>IF(F221="Adecuado",15,0)</f>
        <v>0</v>
      </c>
      <c r="H221" s="362"/>
      <c r="I221" s="362"/>
      <c r="J221" s="362"/>
      <c r="K221" s="290"/>
      <c r="L221" s="2"/>
      <c r="M221" s="2"/>
      <c r="N221" s="2"/>
      <c r="O221" s="2"/>
      <c r="P221" s="2"/>
      <c r="Q221" s="2"/>
      <c r="R221" s="2"/>
      <c r="S221" s="2"/>
      <c r="T221" s="2"/>
      <c r="U221" s="2"/>
      <c r="V221" s="2"/>
      <c r="W221" s="2"/>
      <c r="X221" s="2"/>
      <c r="Y221" s="2"/>
      <c r="Z221" s="2"/>
      <c r="AA221" s="2"/>
      <c r="AB221" s="2"/>
      <c r="AC221" s="2"/>
      <c r="AD221" s="2"/>
      <c r="AE221" s="2"/>
    </row>
    <row r="222" spans="1:31" ht="14.25" customHeight="1" x14ac:dyDescent="0.3">
      <c r="A222" s="278"/>
      <c r="B222" s="290"/>
      <c r="C222" s="278"/>
      <c r="D222" s="198" t="s">
        <v>469</v>
      </c>
      <c r="E222" s="18" t="s">
        <v>470</v>
      </c>
      <c r="F222" s="43" t="s">
        <v>421</v>
      </c>
      <c r="G222" s="43">
        <f>IF(F222="Oportuna",15,0)</f>
        <v>0</v>
      </c>
      <c r="H222" s="362"/>
      <c r="I222" s="362"/>
      <c r="J222" s="362"/>
      <c r="K222" s="290"/>
      <c r="L222" s="2"/>
      <c r="M222" s="2"/>
      <c r="N222" s="2"/>
      <c r="O222" s="2"/>
      <c r="P222" s="2"/>
      <c r="Q222" s="2"/>
      <c r="R222" s="2"/>
      <c r="S222" s="2"/>
      <c r="T222" s="2"/>
      <c r="U222" s="2"/>
      <c r="V222" s="2"/>
      <c r="W222" s="2"/>
      <c r="X222" s="2"/>
      <c r="Y222" s="2"/>
      <c r="Z222" s="2"/>
      <c r="AA222" s="2"/>
      <c r="AB222" s="2"/>
      <c r="AC222" s="2"/>
      <c r="AD222" s="2"/>
      <c r="AE222" s="2"/>
    </row>
    <row r="223" spans="1:31" ht="14.25" customHeight="1" x14ac:dyDescent="0.3">
      <c r="A223" s="278"/>
      <c r="B223" s="290"/>
      <c r="C223" s="278"/>
      <c r="D223" s="198" t="s">
        <v>471</v>
      </c>
      <c r="E223" s="18" t="s">
        <v>472</v>
      </c>
      <c r="F223" s="87" t="s">
        <v>421</v>
      </c>
      <c r="G223" s="43">
        <f>IF(F223="Prevenir",15,IF(F223="Detectar",10,0))</f>
        <v>0</v>
      </c>
      <c r="H223" s="362"/>
      <c r="I223" s="362"/>
      <c r="J223" s="362"/>
      <c r="K223" s="290"/>
      <c r="L223" s="2"/>
      <c r="M223" s="2"/>
      <c r="N223" s="2"/>
      <c r="O223" s="2"/>
      <c r="P223" s="2"/>
      <c r="Q223" s="2"/>
      <c r="R223" s="2"/>
      <c r="S223" s="2"/>
      <c r="T223" s="2"/>
      <c r="U223" s="2"/>
      <c r="V223" s="2"/>
      <c r="W223" s="2"/>
      <c r="X223" s="2"/>
      <c r="Y223" s="2"/>
      <c r="Z223" s="2"/>
      <c r="AA223" s="2"/>
      <c r="AB223" s="2"/>
      <c r="AC223" s="2"/>
      <c r="AD223" s="2"/>
      <c r="AE223" s="2"/>
    </row>
    <row r="224" spans="1:31" ht="14.25" customHeight="1" x14ac:dyDescent="0.3">
      <c r="A224" s="278"/>
      <c r="B224" s="290"/>
      <c r="C224" s="278"/>
      <c r="D224" s="198" t="s">
        <v>483</v>
      </c>
      <c r="E224" s="18" t="s">
        <v>474</v>
      </c>
      <c r="F224" s="43" t="s">
        <v>421</v>
      </c>
      <c r="G224" s="43">
        <f>IF(F224="Confiable",15,0)</f>
        <v>0</v>
      </c>
      <c r="H224" s="362"/>
      <c r="I224" s="362"/>
      <c r="J224" s="362"/>
      <c r="K224" s="290"/>
      <c r="L224" s="2"/>
      <c r="M224" s="2"/>
      <c r="N224" s="2"/>
      <c r="O224" s="2"/>
      <c r="P224" s="2"/>
      <c r="Q224" s="2"/>
      <c r="R224" s="2"/>
      <c r="S224" s="2"/>
      <c r="T224" s="2"/>
      <c r="U224" s="2"/>
      <c r="V224" s="2"/>
      <c r="W224" s="2"/>
      <c r="X224" s="2"/>
      <c r="Y224" s="2"/>
      <c r="Z224" s="2"/>
      <c r="AA224" s="2"/>
      <c r="AB224" s="2"/>
      <c r="AC224" s="2"/>
      <c r="AD224" s="2"/>
      <c r="AE224" s="2"/>
    </row>
    <row r="225" spans="1:31" ht="14.25" customHeight="1" x14ac:dyDescent="0.3">
      <c r="A225" s="278"/>
      <c r="B225" s="290"/>
      <c r="C225" s="278"/>
      <c r="D225" s="198" t="s">
        <v>484</v>
      </c>
      <c r="E225" s="18" t="s">
        <v>476</v>
      </c>
      <c r="F225" s="87" t="s">
        <v>421</v>
      </c>
      <c r="G225" s="43">
        <f>IF(F225="Se investigan y se resuelven oportunamente",15,0)</f>
        <v>0</v>
      </c>
      <c r="H225" s="362"/>
      <c r="I225" s="362"/>
      <c r="J225" s="362"/>
      <c r="K225" s="290"/>
      <c r="L225" s="2"/>
      <c r="M225" s="2"/>
      <c r="N225" s="2"/>
      <c r="O225" s="2"/>
      <c r="P225" s="2"/>
      <c r="Q225" s="2"/>
      <c r="R225" s="2"/>
      <c r="S225" s="2"/>
      <c r="T225" s="2"/>
      <c r="U225" s="2"/>
      <c r="V225" s="2"/>
      <c r="W225" s="2"/>
      <c r="X225" s="2"/>
      <c r="Y225" s="2"/>
      <c r="Z225" s="2"/>
      <c r="AA225" s="2"/>
      <c r="AB225" s="2"/>
      <c r="AC225" s="2"/>
      <c r="AD225" s="2"/>
      <c r="AE225" s="2"/>
    </row>
    <row r="226" spans="1:31" ht="14.25" customHeight="1" x14ac:dyDescent="0.3">
      <c r="A226" s="337"/>
      <c r="B226" s="341"/>
      <c r="C226" s="337"/>
      <c r="D226" s="202" t="s">
        <v>477</v>
      </c>
      <c r="E226" s="18" t="s">
        <v>478</v>
      </c>
      <c r="F226" s="43" t="s">
        <v>421</v>
      </c>
      <c r="G226" s="43">
        <f>IF(F226="Completa",10,IF(F226="Incompleta",5,0))</f>
        <v>0</v>
      </c>
      <c r="H226" s="363"/>
      <c r="I226" s="363"/>
      <c r="J226" s="363"/>
      <c r="K226" s="341"/>
      <c r="L226" s="2"/>
      <c r="M226" s="2"/>
      <c r="N226" s="2"/>
      <c r="O226" s="2"/>
      <c r="P226" s="2"/>
      <c r="Q226" s="2"/>
      <c r="R226" s="2"/>
      <c r="S226" s="2"/>
      <c r="T226" s="2"/>
      <c r="U226" s="2"/>
      <c r="V226" s="2"/>
      <c r="W226" s="2"/>
      <c r="X226" s="2"/>
      <c r="Y226" s="2"/>
      <c r="Z226" s="2"/>
      <c r="AA226" s="2"/>
      <c r="AB226" s="2"/>
      <c r="AC226" s="2"/>
      <c r="AD226" s="2"/>
      <c r="AE226" s="2"/>
    </row>
    <row r="227" spans="1:31" ht="14.25" customHeight="1" x14ac:dyDescent="0.3">
      <c r="A227" s="219"/>
      <c r="B227" s="220"/>
      <c r="C227" s="217"/>
      <c r="D227" s="206"/>
      <c r="E227" s="207" t="s">
        <v>479</v>
      </c>
      <c r="F227" s="208"/>
      <c r="G227" s="208">
        <f>SUM(G220:G226)</f>
        <v>0</v>
      </c>
      <c r="H227" s="224"/>
      <c r="I227" s="225"/>
      <c r="J227" s="225"/>
      <c r="K227" s="226"/>
      <c r="L227" s="2"/>
      <c r="M227" s="2"/>
      <c r="N227" s="2"/>
      <c r="O227" s="2"/>
      <c r="P227" s="2"/>
      <c r="Q227" s="2"/>
      <c r="R227" s="2"/>
      <c r="S227" s="2"/>
      <c r="T227" s="2"/>
      <c r="U227" s="2"/>
      <c r="V227" s="2"/>
      <c r="W227" s="2"/>
      <c r="X227" s="2"/>
      <c r="Y227" s="2"/>
      <c r="Z227" s="2"/>
      <c r="AA227" s="2"/>
      <c r="AB227" s="2"/>
      <c r="AC227" s="2"/>
      <c r="AD227" s="2"/>
      <c r="AE227" s="2"/>
    </row>
    <row r="228" spans="1:31"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customHeight="1" x14ac:dyDescent="0.3">
      <c r="A229" s="529" t="s">
        <v>451</v>
      </c>
      <c r="B229" s="530" t="s">
        <v>452</v>
      </c>
      <c r="C229" s="532" t="s">
        <v>480</v>
      </c>
      <c r="D229" s="533" t="s">
        <v>454</v>
      </c>
      <c r="E229" s="293"/>
      <c r="F229" s="293"/>
      <c r="G229" s="293"/>
      <c r="H229" s="366"/>
      <c r="I229" s="192" t="s">
        <v>455</v>
      </c>
      <c r="J229" s="526" t="s">
        <v>456</v>
      </c>
      <c r="K229" s="534" t="s">
        <v>457</v>
      </c>
      <c r="L229" s="2"/>
      <c r="M229" s="2"/>
      <c r="N229" s="2"/>
      <c r="O229" s="2"/>
      <c r="P229" s="2"/>
      <c r="Q229" s="2"/>
      <c r="R229" s="2"/>
      <c r="S229" s="2"/>
      <c r="T229" s="2"/>
      <c r="U229" s="2"/>
      <c r="V229" s="2"/>
      <c r="W229" s="2"/>
      <c r="X229" s="2"/>
      <c r="Y229" s="2"/>
      <c r="Z229" s="2"/>
      <c r="AA229" s="2"/>
      <c r="AB229" s="2"/>
      <c r="AC229" s="2"/>
      <c r="AD229" s="2"/>
      <c r="AE229" s="2"/>
    </row>
    <row r="230" spans="1:31" ht="14.25" customHeight="1" x14ac:dyDescent="0.3">
      <c r="A230" s="279"/>
      <c r="B230" s="380"/>
      <c r="C230" s="380"/>
      <c r="D230" s="194" t="s">
        <v>458</v>
      </c>
      <c r="E230" s="195" t="s">
        <v>459</v>
      </c>
      <c r="F230" s="194" t="s">
        <v>460</v>
      </c>
      <c r="G230" s="194" t="s">
        <v>461</v>
      </c>
      <c r="H230" s="194" t="s">
        <v>481</v>
      </c>
      <c r="I230" s="197" t="s">
        <v>463</v>
      </c>
      <c r="J230" s="380"/>
      <c r="K230" s="291"/>
      <c r="L230" s="2"/>
      <c r="M230" s="2"/>
      <c r="N230" s="2"/>
      <c r="O230" s="2"/>
      <c r="P230" s="2"/>
      <c r="Q230" s="2"/>
      <c r="R230" s="2"/>
      <c r="S230" s="2"/>
      <c r="T230" s="2"/>
      <c r="U230" s="2"/>
      <c r="V230" s="2"/>
      <c r="W230" s="2"/>
      <c r="X230" s="2"/>
      <c r="Y230" s="2"/>
      <c r="Z230" s="2"/>
      <c r="AA230" s="2"/>
      <c r="AB230" s="2"/>
      <c r="AC230" s="2"/>
      <c r="AD230" s="2"/>
      <c r="AE230" s="2"/>
    </row>
    <row r="231" spans="1:31" ht="14.25" customHeight="1" x14ac:dyDescent="0.3">
      <c r="A231" s="547" t="str">
        <f>DESCRIPCION!A28</f>
        <v>g</v>
      </c>
      <c r="B231" s="404">
        <f>DESCRIPCION!D30</f>
        <v>0</v>
      </c>
      <c r="C231" s="547"/>
      <c r="D231" s="539" t="s">
        <v>465</v>
      </c>
      <c r="E231" s="199" t="s">
        <v>466</v>
      </c>
      <c r="F231" s="200" t="s">
        <v>421</v>
      </c>
      <c r="G231" s="200">
        <f>IF(F231="Asignado",15,0)</f>
        <v>0</v>
      </c>
      <c r="H231" s="528" t="str">
        <f>IF(AND(G238&gt;0,G238&lt;=85),"Débil",IF(AND(G238&gt;85,G238&lt;=95),"Moderado",IF(G238&gt;96,"Fuerte"," ")))</f>
        <v xml:space="preserve"> </v>
      </c>
      <c r="I231" s="528" t="s">
        <v>421</v>
      </c>
      <c r="J231" s="528"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538"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row>
    <row r="232" spans="1:31" ht="14.25" customHeight="1" x14ac:dyDescent="0.3">
      <c r="A232" s="278"/>
      <c r="B232" s="290"/>
      <c r="C232" s="278"/>
      <c r="D232" s="362"/>
      <c r="E232" s="18" t="s">
        <v>468</v>
      </c>
      <c r="F232" s="43" t="s">
        <v>421</v>
      </c>
      <c r="G232" s="43">
        <f>IF(F232="Adecuado",15,0)</f>
        <v>0</v>
      </c>
      <c r="H232" s="362"/>
      <c r="I232" s="362"/>
      <c r="J232" s="362"/>
      <c r="K232" s="290"/>
      <c r="L232" s="2"/>
      <c r="M232" s="2"/>
      <c r="N232" s="2"/>
      <c r="O232" s="2"/>
      <c r="P232" s="2"/>
      <c r="Q232" s="2"/>
      <c r="R232" s="2"/>
      <c r="S232" s="2"/>
      <c r="T232" s="2"/>
      <c r="U232" s="2"/>
      <c r="V232" s="2"/>
      <c r="W232" s="2"/>
      <c r="X232" s="2"/>
      <c r="Y232" s="2"/>
      <c r="Z232" s="2"/>
      <c r="AA232" s="2"/>
      <c r="AB232" s="2"/>
      <c r="AC232" s="2"/>
      <c r="AD232" s="2"/>
      <c r="AE232" s="2"/>
    </row>
    <row r="233" spans="1:31" ht="14.25" customHeight="1" x14ac:dyDescent="0.3">
      <c r="A233" s="278"/>
      <c r="B233" s="290"/>
      <c r="C233" s="278"/>
      <c r="D233" s="198" t="s">
        <v>469</v>
      </c>
      <c r="E233" s="18" t="s">
        <v>470</v>
      </c>
      <c r="F233" s="43" t="s">
        <v>421</v>
      </c>
      <c r="G233" s="43">
        <f>IF(F233="Oportuna",15,0)</f>
        <v>0</v>
      </c>
      <c r="H233" s="362"/>
      <c r="I233" s="362"/>
      <c r="J233" s="362"/>
      <c r="K233" s="290"/>
      <c r="L233" s="2"/>
      <c r="M233" s="2"/>
      <c r="N233" s="2"/>
      <c r="O233" s="2"/>
      <c r="P233" s="2"/>
      <c r="Q233" s="2"/>
      <c r="R233" s="2"/>
      <c r="S233" s="2"/>
      <c r="T233" s="2"/>
      <c r="U233" s="2"/>
      <c r="V233" s="2"/>
      <c r="W233" s="2"/>
      <c r="X233" s="2"/>
      <c r="Y233" s="2"/>
      <c r="Z233" s="2"/>
      <c r="AA233" s="2"/>
      <c r="AB233" s="2"/>
      <c r="AC233" s="2"/>
      <c r="AD233" s="2"/>
      <c r="AE233" s="2"/>
    </row>
    <row r="234" spans="1:31" ht="14.25" customHeight="1" x14ac:dyDescent="0.3">
      <c r="A234" s="278"/>
      <c r="B234" s="290"/>
      <c r="C234" s="278"/>
      <c r="D234" s="198" t="s">
        <v>471</v>
      </c>
      <c r="E234" s="18" t="s">
        <v>472</v>
      </c>
      <c r="F234" s="87" t="s">
        <v>421</v>
      </c>
      <c r="G234" s="43">
        <f>IF(F234="Prevenir",15,IF(F234="Detectar",10,0))</f>
        <v>0</v>
      </c>
      <c r="H234" s="362"/>
      <c r="I234" s="362"/>
      <c r="J234" s="362"/>
      <c r="K234" s="290"/>
      <c r="L234" s="2"/>
      <c r="M234" s="2"/>
      <c r="N234" s="2"/>
      <c r="O234" s="2"/>
      <c r="P234" s="2"/>
      <c r="Q234" s="2"/>
      <c r="R234" s="2"/>
      <c r="S234" s="2"/>
      <c r="T234" s="2"/>
      <c r="U234" s="2"/>
      <c r="V234" s="2"/>
      <c r="W234" s="2"/>
      <c r="X234" s="2"/>
      <c r="Y234" s="2"/>
      <c r="Z234" s="2"/>
      <c r="AA234" s="2"/>
      <c r="AB234" s="2"/>
      <c r="AC234" s="2"/>
      <c r="AD234" s="2"/>
      <c r="AE234" s="2"/>
    </row>
    <row r="235" spans="1:31" ht="14.25" customHeight="1" x14ac:dyDescent="0.3">
      <c r="A235" s="278"/>
      <c r="B235" s="290"/>
      <c r="C235" s="278"/>
      <c r="D235" s="198" t="s">
        <v>483</v>
      </c>
      <c r="E235" s="18" t="s">
        <v>474</v>
      </c>
      <c r="F235" s="43" t="s">
        <v>421</v>
      </c>
      <c r="G235" s="43">
        <f>IF(F235="Confiable",15,0)</f>
        <v>0</v>
      </c>
      <c r="H235" s="362"/>
      <c r="I235" s="362"/>
      <c r="J235" s="362"/>
      <c r="K235" s="290"/>
      <c r="L235" s="2"/>
      <c r="M235" s="2"/>
      <c r="N235" s="2"/>
      <c r="O235" s="2"/>
      <c r="P235" s="2"/>
      <c r="Q235" s="2"/>
      <c r="R235" s="2"/>
      <c r="S235" s="2"/>
      <c r="T235" s="2"/>
      <c r="U235" s="2"/>
      <c r="V235" s="2"/>
      <c r="W235" s="2"/>
      <c r="X235" s="2"/>
      <c r="Y235" s="2"/>
      <c r="Z235" s="2"/>
      <c r="AA235" s="2"/>
      <c r="AB235" s="2"/>
      <c r="AC235" s="2"/>
      <c r="AD235" s="2"/>
      <c r="AE235" s="2"/>
    </row>
    <row r="236" spans="1:31" ht="14.25" customHeight="1" x14ac:dyDescent="0.3">
      <c r="A236" s="278"/>
      <c r="B236" s="290"/>
      <c r="C236" s="278"/>
      <c r="D236" s="198" t="s">
        <v>484</v>
      </c>
      <c r="E236" s="18" t="s">
        <v>476</v>
      </c>
      <c r="F236" s="87" t="s">
        <v>421</v>
      </c>
      <c r="G236" s="43">
        <f>IF(F236="Se investigan y se resuelven oportunamente",15,0)</f>
        <v>0</v>
      </c>
      <c r="H236" s="362"/>
      <c r="I236" s="362"/>
      <c r="J236" s="362"/>
      <c r="K236" s="290"/>
      <c r="L236" s="2"/>
      <c r="M236" s="2"/>
      <c r="N236" s="2"/>
      <c r="O236" s="2"/>
      <c r="P236" s="2"/>
      <c r="Q236" s="2"/>
      <c r="R236" s="2"/>
      <c r="S236" s="2"/>
      <c r="T236" s="2"/>
      <c r="U236" s="2"/>
      <c r="V236" s="2"/>
      <c r="W236" s="2"/>
      <c r="X236" s="2"/>
      <c r="Y236" s="2"/>
      <c r="Z236" s="2"/>
      <c r="AA236" s="2"/>
      <c r="AB236" s="2"/>
      <c r="AC236" s="2"/>
      <c r="AD236" s="2"/>
      <c r="AE236" s="2"/>
    </row>
    <row r="237" spans="1:31" ht="14.25" customHeight="1" x14ac:dyDescent="0.3">
      <c r="A237" s="337"/>
      <c r="B237" s="341"/>
      <c r="C237" s="337"/>
      <c r="D237" s="202" t="s">
        <v>477</v>
      </c>
      <c r="E237" s="18" t="s">
        <v>478</v>
      </c>
      <c r="F237" s="43" t="s">
        <v>421</v>
      </c>
      <c r="G237" s="43">
        <f>IF(F237="Completa",10,IF(F237="Incompleta",5,0))</f>
        <v>0</v>
      </c>
      <c r="H237" s="363"/>
      <c r="I237" s="363"/>
      <c r="J237" s="363"/>
      <c r="K237" s="341"/>
      <c r="L237" s="2"/>
      <c r="M237" s="2"/>
      <c r="N237" s="2"/>
      <c r="O237" s="2"/>
      <c r="P237" s="2"/>
      <c r="Q237" s="2"/>
      <c r="R237" s="2"/>
      <c r="S237" s="2"/>
      <c r="T237" s="2"/>
      <c r="U237" s="2"/>
      <c r="V237" s="2"/>
      <c r="W237" s="2"/>
      <c r="X237" s="2"/>
      <c r="Y237" s="2"/>
      <c r="Z237" s="2"/>
      <c r="AA237" s="2"/>
      <c r="AB237" s="2"/>
      <c r="AC237" s="2"/>
      <c r="AD237" s="2"/>
      <c r="AE237" s="2"/>
    </row>
    <row r="238" spans="1:31" ht="14.25" customHeight="1" x14ac:dyDescent="0.3">
      <c r="A238" s="219"/>
      <c r="B238" s="220"/>
      <c r="C238" s="217"/>
      <c r="D238" s="206"/>
      <c r="E238" s="207" t="s">
        <v>479</v>
      </c>
      <c r="F238" s="208"/>
      <c r="G238" s="208">
        <f>SUM(G231:G237)</f>
        <v>0</v>
      </c>
      <c r="H238" s="224"/>
      <c r="I238" s="225"/>
      <c r="J238" s="225"/>
      <c r="K238" s="226"/>
      <c r="L238" s="2"/>
      <c r="M238" s="2"/>
      <c r="N238" s="2"/>
      <c r="O238" s="2"/>
      <c r="P238" s="2"/>
      <c r="Q238" s="2"/>
      <c r="R238" s="2"/>
      <c r="S238" s="2"/>
      <c r="T238" s="2"/>
      <c r="U238" s="2"/>
      <c r="V238" s="2"/>
      <c r="W238" s="2"/>
      <c r="X238" s="2"/>
      <c r="Y238" s="2"/>
      <c r="Z238" s="2"/>
      <c r="AA238" s="2"/>
      <c r="AB238" s="2"/>
      <c r="AC238" s="2"/>
      <c r="AD238" s="2"/>
      <c r="AE238" s="2"/>
    </row>
    <row r="239" spans="1:31"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customHeight="1" x14ac:dyDescent="0.3">
      <c r="A240" s="529" t="s">
        <v>451</v>
      </c>
      <c r="B240" s="530" t="s">
        <v>452</v>
      </c>
      <c r="C240" s="532" t="s">
        <v>480</v>
      </c>
      <c r="D240" s="533" t="s">
        <v>454</v>
      </c>
      <c r="E240" s="293"/>
      <c r="F240" s="293"/>
      <c r="G240" s="293"/>
      <c r="H240" s="366"/>
      <c r="I240" s="192" t="s">
        <v>455</v>
      </c>
      <c r="J240" s="526" t="s">
        <v>456</v>
      </c>
      <c r="K240" s="534" t="s">
        <v>457</v>
      </c>
      <c r="L240" s="2"/>
      <c r="M240" s="2"/>
      <c r="N240" s="2"/>
      <c r="O240" s="2"/>
      <c r="P240" s="2"/>
      <c r="Q240" s="2"/>
      <c r="R240" s="2"/>
      <c r="S240" s="2"/>
      <c r="T240" s="2"/>
      <c r="U240" s="2"/>
      <c r="V240" s="2"/>
      <c r="W240" s="2"/>
      <c r="X240" s="2"/>
      <c r="Y240" s="2"/>
      <c r="Z240" s="2"/>
      <c r="AA240" s="2"/>
      <c r="AB240" s="2"/>
      <c r="AC240" s="2"/>
      <c r="AD240" s="2"/>
      <c r="AE240" s="2"/>
    </row>
    <row r="241" spans="1:31" ht="14.25" customHeight="1" x14ac:dyDescent="0.3">
      <c r="A241" s="279"/>
      <c r="B241" s="380"/>
      <c r="C241" s="380"/>
      <c r="D241" s="194" t="s">
        <v>458</v>
      </c>
      <c r="E241" s="195" t="s">
        <v>459</v>
      </c>
      <c r="F241" s="194" t="s">
        <v>460</v>
      </c>
      <c r="G241" s="194" t="s">
        <v>461</v>
      </c>
      <c r="H241" s="194" t="s">
        <v>481</v>
      </c>
      <c r="I241" s="197" t="s">
        <v>463</v>
      </c>
      <c r="J241" s="380"/>
      <c r="K241" s="291"/>
      <c r="L241" s="2"/>
      <c r="M241" s="2"/>
      <c r="N241" s="2"/>
      <c r="O241" s="2"/>
      <c r="P241" s="2"/>
      <c r="Q241" s="2"/>
      <c r="R241" s="2"/>
      <c r="S241" s="2"/>
      <c r="T241" s="2"/>
      <c r="U241" s="2"/>
      <c r="V241" s="2"/>
      <c r="W241" s="2"/>
      <c r="X241" s="2"/>
      <c r="Y241" s="2"/>
      <c r="Z241" s="2"/>
      <c r="AA241" s="2"/>
      <c r="AB241" s="2"/>
      <c r="AC241" s="2"/>
      <c r="AD241" s="2"/>
      <c r="AE241" s="2"/>
    </row>
    <row r="242" spans="1:31" ht="14.25" customHeight="1" x14ac:dyDescent="0.3">
      <c r="A242" s="547" t="str">
        <f>DESCRIPCION!A31</f>
        <v>h</v>
      </c>
      <c r="B242" s="404">
        <f>DESCRIPCION!D31</f>
        <v>0</v>
      </c>
      <c r="C242" s="547"/>
      <c r="D242" s="539" t="s">
        <v>465</v>
      </c>
      <c r="E242" s="199" t="s">
        <v>466</v>
      </c>
      <c r="F242" s="200" t="s">
        <v>421</v>
      </c>
      <c r="G242" s="200">
        <f>IF(F242="Asignado",15,0)</f>
        <v>0</v>
      </c>
      <c r="H242" s="528" t="str">
        <f>IF(AND(G249&gt;0,G249&lt;=85),"Débil",IF(AND(G249&gt;85,G249&lt;=95),"Moderado",IF(G249&gt;96,"Fuerte"," ")))</f>
        <v xml:space="preserve"> </v>
      </c>
      <c r="I242" s="528" t="s">
        <v>421</v>
      </c>
      <c r="J242" s="528"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538"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row>
    <row r="243" spans="1:31" ht="14.25" customHeight="1" x14ac:dyDescent="0.3">
      <c r="A243" s="278"/>
      <c r="B243" s="290"/>
      <c r="C243" s="278"/>
      <c r="D243" s="362"/>
      <c r="E243" s="18" t="s">
        <v>468</v>
      </c>
      <c r="F243" s="43" t="s">
        <v>421</v>
      </c>
      <c r="G243" s="43">
        <f>IF(F243="Adecuado",15,0)</f>
        <v>0</v>
      </c>
      <c r="H243" s="362"/>
      <c r="I243" s="362"/>
      <c r="J243" s="362"/>
      <c r="K243" s="290"/>
      <c r="L243" s="2"/>
      <c r="M243" s="2"/>
      <c r="N243" s="2"/>
      <c r="O243" s="2"/>
      <c r="P243" s="2"/>
      <c r="Q243" s="2"/>
      <c r="R243" s="2"/>
      <c r="S243" s="2"/>
      <c r="T243" s="2"/>
      <c r="U243" s="2"/>
      <c r="V243" s="2"/>
      <c r="W243" s="2"/>
      <c r="X243" s="2"/>
      <c r="Y243" s="2"/>
      <c r="Z243" s="2"/>
      <c r="AA243" s="2"/>
      <c r="AB243" s="2"/>
      <c r="AC243" s="2"/>
      <c r="AD243" s="2"/>
      <c r="AE243" s="2"/>
    </row>
    <row r="244" spans="1:31" ht="14.25" customHeight="1" x14ac:dyDescent="0.3">
      <c r="A244" s="278"/>
      <c r="B244" s="290"/>
      <c r="C244" s="278"/>
      <c r="D244" s="198" t="s">
        <v>469</v>
      </c>
      <c r="E244" s="18" t="s">
        <v>470</v>
      </c>
      <c r="F244" s="43" t="s">
        <v>421</v>
      </c>
      <c r="G244" s="43">
        <f>IF(F244="Oportuna",15,0)</f>
        <v>0</v>
      </c>
      <c r="H244" s="362"/>
      <c r="I244" s="362"/>
      <c r="J244" s="362"/>
      <c r="K244" s="290"/>
      <c r="L244" s="2"/>
      <c r="M244" s="2"/>
      <c r="N244" s="2"/>
      <c r="O244" s="2"/>
      <c r="P244" s="2"/>
      <c r="Q244" s="2"/>
      <c r="R244" s="2"/>
      <c r="S244" s="2"/>
      <c r="T244" s="2"/>
      <c r="U244" s="2"/>
      <c r="V244" s="2"/>
      <c r="W244" s="2"/>
      <c r="X244" s="2"/>
      <c r="Y244" s="2"/>
      <c r="Z244" s="2"/>
      <c r="AA244" s="2"/>
      <c r="AB244" s="2"/>
      <c r="AC244" s="2"/>
      <c r="AD244" s="2"/>
      <c r="AE244" s="2"/>
    </row>
    <row r="245" spans="1:31" ht="14.25" customHeight="1" x14ac:dyDescent="0.3">
      <c r="A245" s="278"/>
      <c r="B245" s="290"/>
      <c r="C245" s="278"/>
      <c r="D245" s="198" t="s">
        <v>471</v>
      </c>
      <c r="E245" s="18" t="s">
        <v>472</v>
      </c>
      <c r="F245" s="87" t="s">
        <v>421</v>
      </c>
      <c r="G245" s="43">
        <f>IF(F245="Prevenir",15,IF(F245="Detectar",10,0))</f>
        <v>0</v>
      </c>
      <c r="H245" s="362"/>
      <c r="I245" s="362"/>
      <c r="J245" s="362"/>
      <c r="K245" s="290"/>
      <c r="L245" s="2"/>
      <c r="M245" s="2"/>
      <c r="N245" s="2"/>
      <c r="O245" s="2"/>
      <c r="P245" s="2"/>
      <c r="Q245" s="2"/>
      <c r="R245" s="2"/>
      <c r="S245" s="2"/>
      <c r="T245" s="2"/>
      <c r="U245" s="2"/>
      <c r="V245" s="2"/>
      <c r="W245" s="2"/>
      <c r="X245" s="2"/>
      <c r="Y245" s="2"/>
      <c r="Z245" s="2"/>
      <c r="AA245" s="2"/>
      <c r="AB245" s="2"/>
      <c r="AC245" s="2"/>
      <c r="AD245" s="2"/>
      <c r="AE245" s="2"/>
    </row>
    <row r="246" spans="1:31" ht="14.25" customHeight="1" x14ac:dyDescent="0.3">
      <c r="A246" s="278"/>
      <c r="B246" s="290"/>
      <c r="C246" s="278"/>
      <c r="D246" s="198" t="s">
        <v>483</v>
      </c>
      <c r="E246" s="18" t="s">
        <v>474</v>
      </c>
      <c r="F246" s="43" t="s">
        <v>421</v>
      </c>
      <c r="G246" s="43">
        <f>IF(F246="Confiable",15,0)</f>
        <v>0</v>
      </c>
      <c r="H246" s="362"/>
      <c r="I246" s="362"/>
      <c r="J246" s="362"/>
      <c r="K246" s="290"/>
      <c r="L246" s="2"/>
      <c r="M246" s="2"/>
      <c r="N246" s="2"/>
      <c r="O246" s="2"/>
      <c r="P246" s="2"/>
      <c r="Q246" s="2"/>
      <c r="R246" s="2"/>
      <c r="S246" s="2"/>
      <c r="T246" s="2"/>
      <c r="U246" s="2"/>
      <c r="V246" s="2"/>
      <c r="W246" s="2"/>
      <c r="X246" s="2"/>
      <c r="Y246" s="2"/>
      <c r="Z246" s="2"/>
      <c r="AA246" s="2"/>
      <c r="AB246" s="2"/>
      <c r="AC246" s="2"/>
      <c r="AD246" s="2"/>
      <c r="AE246" s="2"/>
    </row>
    <row r="247" spans="1:31" ht="14.25" customHeight="1" x14ac:dyDescent="0.3">
      <c r="A247" s="278"/>
      <c r="B247" s="290"/>
      <c r="C247" s="278"/>
      <c r="D247" s="198" t="s">
        <v>484</v>
      </c>
      <c r="E247" s="18" t="s">
        <v>476</v>
      </c>
      <c r="F247" s="87" t="s">
        <v>421</v>
      </c>
      <c r="G247" s="43">
        <f>IF(F247="Se investigan y se resuelven oportunamente",15,0)</f>
        <v>0</v>
      </c>
      <c r="H247" s="362"/>
      <c r="I247" s="362"/>
      <c r="J247" s="362"/>
      <c r="K247" s="290"/>
      <c r="L247" s="2"/>
      <c r="M247" s="2"/>
      <c r="N247" s="2"/>
      <c r="O247" s="2"/>
      <c r="P247" s="2"/>
      <c r="Q247" s="2"/>
      <c r="R247" s="2"/>
      <c r="S247" s="2"/>
      <c r="T247" s="2"/>
      <c r="U247" s="2"/>
      <c r="V247" s="2"/>
      <c r="W247" s="2"/>
      <c r="X247" s="2"/>
      <c r="Y247" s="2"/>
      <c r="Z247" s="2"/>
      <c r="AA247" s="2"/>
      <c r="AB247" s="2"/>
      <c r="AC247" s="2"/>
      <c r="AD247" s="2"/>
      <c r="AE247" s="2"/>
    </row>
    <row r="248" spans="1:31" ht="14.25" customHeight="1" x14ac:dyDescent="0.3">
      <c r="A248" s="337"/>
      <c r="B248" s="341"/>
      <c r="C248" s="337"/>
      <c r="D248" s="202" t="s">
        <v>477</v>
      </c>
      <c r="E248" s="18" t="s">
        <v>478</v>
      </c>
      <c r="F248" s="43" t="s">
        <v>421</v>
      </c>
      <c r="G248" s="43">
        <f>IF(F248="Completa",10,IF(F248="Incompleta",5,0))</f>
        <v>0</v>
      </c>
      <c r="H248" s="363"/>
      <c r="I248" s="363"/>
      <c r="J248" s="363"/>
      <c r="K248" s="341"/>
      <c r="L248" s="2"/>
      <c r="M248" s="2"/>
      <c r="N248" s="2"/>
      <c r="O248" s="2"/>
      <c r="P248" s="2"/>
      <c r="Q248" s="2"/>
      <c r="R248" s="2"/>
      <c r="S248" s="2"/>
      <c r="T248" s="2"/>
      <c r="U248" s="2"/>
      <c r="V248" s="2"/>
      <c r="W248" s="2"/>
      <c r="X248" s="2"/>
      <c r="Y248" s="2"/>
      <c r="Z248" s="2"/>
      <c r="AA248" s="2"/>
      <c r="AB248" s="2"/>
      <c r="AC248" s="2"/>
      <c r="AD248" s="2"/>
      <c r="AE248" s="2"/>
    </row>
    <row r="249" spans="1:31" ht="14.25" customHeight="1" x14ac:dyDescent="0.3">
      <c r="A249" s="219"/>
      <c r="B249" s="220"/>
      <c r="C249" s="217"/>
      <c r="D249" s="206"/>
      <c r="E249" s="207" t="s">
        <v>479</v>
      </c>
      <c r="F249" s="208"/>
      <c r="G249" s="208">
        <f>SUM(G242:G248)</f>
        <v>0</v>
      </c>
      <c r="H249" s="224"/>
      <c r="I249" s="225"/>
      <c r="J249" s="225"/>
      <c r="K249" s="226"/>
      <c r="L249" s="2"/>
      <c r="M249" s="2"/>
      <c r="N249" s="2"/>
      <c r="O249" s="2"/>
      <c r="P249" s="2"/>
      <c r="Q249" s="2"/>
      <c r="R249" s="2"/>
      <c r="S249" s="2"/>
      <c r="T249" s="2"/>
      <c r="U249" s="2"/>
      <c r="V249" s="2"/>
      <c r="W249" s="2"/>
      <c r="X249" s="2"/>
      <c r="Y249" s="2"/>
      <c r="Z249" s="2"/>
      <c r="AA249" s="2"/>
      <c r="AB249" s="2"/>
      <c r="AC249" s="2"/>
      <c r="AD249" s="2"/>
      <c r="AE249" s="2"/>
    </row>
    <row r="250" spans="1:31"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customHeight="1" x14ac:dyDescent="0.3">
      <c r="A251" s="529" t="s">
        <v>451</v>
      </c>
      <c r="B251" s="530" t="s">
        <v>452</v>
      </c>
      <c r="C251" s="532" t="s">
        <v>480</v>
      </c>
      <c r="D251" s="533" t="s">
        <v>454</v>
      </c>
      <c r="E251" s="293"/>
      <c r="F251" s="293"/>
      <c r="G251" s="293"/>
      <c r="H251" s="366"/>
      <c r="I251" s="192" t="s">
        <v>455</v>
      </c>
      <c r="J251" s="526" t="s">
        <v>456</v>
      </c>
      <c r="K251" s="534" t="s">
        <v>457</v>
      </c>
      <c r="L251" s="2"/>
      <c r="M251" s="2"/>
      <c r="N251" s="2"/>
      <c r="O251" s="2"/>
      <c r="P251" s="2"/>
      <c r="Q251" s="2"/>
      <c r="R251" s="2"/>
      <c r="S251" s="2"/>
      <c r="T251" s="2"/>
      <c r="U251" s="2"/>
      <c r="V251" s="2"/>
      <c r="W251" s="2"/>
      <c r="X251" s="2"/>
      <c r="Y251" s="2"/>
      <c r="Z251" s="2"/>
      <c r="AA251" s="2"/>
      <c r="AB251" s="2"/>
      <c r="AC251" s="2"/>
      <c r="AD251" s="2"/>
      <c r="AE251" s="2"/>
    </row>
    <row r="252" spans="1:31" ht="14.25" customHeight="1" x14ac:dyDescent="0.3">
      <c r="A252" s="279"/>
      <c r="B252" s="380"/>
      <c r="C252" s="380"/>
      <c r="D252" s="194" t="s">
        <v>458</v>
      </c>
      <c r="E252" s="195" t="s">
        <v>459</v>
      </c>
      <c r="F252" s="194" t="s">
        <v>460</v>
      </c>
      <c r="G252" s="194" t="s">
        <v>461</v>
      </c>
      <c r="H252" s="194" t="s">
        <v>481</v>
      </c>
      <c r="I252" s="197" t="s">
        <v>463</v>
      </c>
      <c r="J252" s="380"/>
      <c r="K252" s="291"/>
      <c r="L252" s="2"/>
      <c r="M252" s="2"/>
      <c r="N252" s="2"/>
      <c r="O252" s="2"/>
      <c r="P252" s="2"/>
      <c r="Q252" s="2"/>
      <c r="R252" s="2"/>
      <c r="S252" s="2"/>
      <c r="T252" s="2"/>
      <c r="U252" s="2"/>
      <c r="V252" s="2"/>
      <c r="W252" s="2"/>
      <c r="X252" s="2"/>
      <c r="Y252" s="2"/>
      <c r="Z252" s="2"/>
      <c r="AA252" s="2"/>
      <c r="AB252" s="2"/>
      <c r="AC252" s="2"/>
      <c r="AD252" s="2"/>
      <c r="AE252" s="2"/>
    </row>
    <row r="253" spans="1:31" ht="14.25" customHeight="1" x14ac:dyDescent="0.3">
      <c r="A253" s="547" t="str">
        <f>DESCRIPCION!A31</f>
        <v>h</v>
      </c>
      <c r="B253" s="404">
        <f>DESCRIPCION!D32</f>
        <v>0</v>
      </c>
      <c r="C253" s="547"/>
      <c r="D253" s="539" t="s">
        <v>465</v>
      </c>
      <c r="E253" s="199" t="s">
        <v>466</v>
      </c>
      <c r="F253" s="200" t="s">
        <v>421</v>
      </c>
      <c r="G253" s="200">
        <f>IF(F253="Asignado",15,0)</f>
        <v>0</v>
      </c>
      <c r="H253" s="528" t="str">
        <f>IF(AND(G260&gt;0,G260&lt;=85),"Débil",IF(AND(G260&gt;85,G260&lt;=95),"Moderado",IF(G260&gt;96,"Fuerte"," ")))</f>
        <v xml:space="preserve"> </v>
      </c>
      <c r="I253" s="528" t="s">
        <v>421</v>
      </c>
      <c r="J253" s="528"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538"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row>
    <row r="254" spans="1:31" ht="14.25" customHeight="1" x14ac:dyDescent="0.3">
      <c r="A254" s="278"/>
      <c r="B254" s="290"/>
      <c r="C254" s="278"/>
      <c r="D254" s="362"/>
      <c r="E254" s="18" t="s">
        <v>468</v>
      </c>
      <c r="F254" s="43" t="s">
        <v>421</v>
      </c>
      <c r="G254" s="43">
        <f>IF(F254="Adecuado",15,0)</f>
        <v>0</v>
      </c>
      <c r="H254" s="362"/>
      <c r="I254" s="362"/>
      <c r="J254" s="362"/>
      <c r="K254" s="290"/>
      <c r="L254" s="2"/>
      <c r="M254" s="2"/>
      <c r="N254" s="2"/>
      <c r="O254" s="2"/>
      <c r="P254" s="2"/>
      <c r="Q254" s="2"/>
      <c r="R254" s="2"/>
      <c r="S254" s="2"/>
      <c r="T254" s="2"/>
      <c r="U254" s="2"/>
      <c r="V254" s="2"/>
      <c r="W254" s="2"/>
      <c r="X254" s="2"/>
      <c r="Y254" s="2"/>
      <c r="Z254" s="2"/>
      <c r="AA254" s="2"/>
      <c r="AB254" s="2"/>
      <c r="AC254" s="2"/>
      <c r="AD254" s="2"/>
      <c r="AE254" s="2"/>
    </row>
    <row r="255" spans="1:31" ht="14.25" customHeight="1" x14ac:dyDescent="0.3">
      <c r="A255" s="278"/>
      <c r="B255" s="290"/>
      <c r="C255" s="278"/>
      <c r="D255" s="198" t="s">
        <v>469</v>
      </c>
      <c r="E255" s="18" t="s">
        <v>470</v>
      </c>
      <c r="F255" s="43" t="s">
        <v>421</v>
      </c>
      <c r="G255" s="43">
        <f>IF(F255="Oportuna",15,0)</f>
        <v>0</v>
      </c>
      <c r="H255" s="362"/>
      <c r="I255" s="362"/>
      <c r="J255" s="362"/>
      <c r="K255" s="290"/>
      <c r="L255" s="2"/>
      <c r="M255" s="2"/>
      <c r="N255" s="2"/>
      <c r="O255" s="2"/>
      <c r="P255" s="2"/>
      <c r="Q255" s="2"/>
      <c r="R255" s="2"/>
      <c r="S255" s="2"/>
      <c r="T255" s="2"/>
      <c r="U255" s="2"/>
      <c r="V255" s="2"/>
      <c r="W255" s="2"/>
      <c r="X255" s="2"/>
      <c r="Y255" s="2"/>
      <c r="Z255" s="2"/>
      <c r="AA255" s="2"/>
      <c r="AB255" s="2"/>
      <c r="AC255" s="2"/>
      <c r="AD255" s="2"/>
      <c r="AE255" s="2"/>
    </row>
    <row r="256" spans="1:31" ht="14.25" customHeight="1" x14ac:dyDescent="0.3">
      <c r="A256" s="278"/>
      <c r="B256" s="290"/>
      <c r="C256" s="278"/>
      <c r="D256" s="198" t="s">
        <v>471</v>
      </c>
      <c r="E256" s="18" t="s">
        <v>472</v>
      </c>
      <c r="F256" s="87" t="s">
        <v>421</v>
      </c>
      <c r="G256" s="43">
        <f>IF(F256="Prevenir",15,IF(F256="Detectar",10,0))</f>
        <v>0</v>
      </c>
      <c r="H256" s="362"/>
      <c r="I256" s="362"/>
      <c r="J256" s="362"/>
      <c r="K256" s="290"/>
      <c r="L256" s="2"/>
      <c r="M256" s="2"/>
      <c r="N256" s="2"/>
      <c r="O256" s="2"/>
      <c r="P256" s="2"/>
      <c r="Q256" s="2"/>
      <c r="R256" s="2"/>
      <c r="S256" s="2"/>
      <c r="T256" s="2"/>
      <c r="U256" s="2"/>
      <c r="V256" s="2"/>
      <c r="W256" s="2"/>
      <c r="X256" s="2"/>
      <c r="Y256" s="2"/>
      <c r="Z256" s="2"/>
      <c r="AA256" s="2"/>
      <c r="AB256" s="2"/>
      <c r="AC256" s="2"/>
      <c r="AD256" s="2"/>
      <c r="AE256" s="2"/>
    </row>
    <row r="257" spans="1:31" ht="14.25" customHeight="1" x14ac:dyDescent="0.3">
      <c r="A257" s="278"/>
      <c r="B257" s="290"/>
      <c r="C257" s="278"/>
      <c r="D257" s="198" t="s">
        <v>483</v>
      </c>
      <c r="E257" s="18" t="s">
        <v>474</v>
      </c>
      <c r="F257" s="43" t="s">
        <v>421</v>
      </c>
      <c r="G257" s="43">
        <f>IF(F257="Confiable",15,0)</f>
        <v>0</v>
      </c>
      <c r="H257" s="362"/>
      <c r="I257" s="362"/>
      <c r="J257" s="362"/>
      <c r="K257" s="290"/>
      <c r="L257" s="2"/>
      <c r="M257" s="2"/>
      <c r="N257" s="2"/>
      <c r="O257" s="2"/>
      <c r="P257" s="2"/>
      <c r="Q257" s="2"/>
      <c r="R257" s="2"/>
      <c r="S257" s="2"/>
      <c r="T257" s="2"/>
      <c r="U257" s="2"/>
      <c r="V257" s="2"/>
      <c r="W257" s="2"/>
      <c r="X257" s="2"/>
      <c r="Y257" s="2"/>
      <c r="Z257" s="2"/>
      <c r="AA257" s="2"/>
      <c r="AB257" s="2"/>
      <c r="AC257" s="2"/>
      <c r="AD257" s="2"/>
      <c r="AE257" s="2"/>
    </row>
    <row r="258" spans="1:31" ht="14.25" customHeight="1" x14ac:dyDescent="0.3">
      <c r="A258" s="278"/>
      <c r="B258" s="290"/>
      <c r="C258" s="278"/>
      <c r="D258" s="198" t="s">
        <v>484</v>
      </c>
      <c r="E258" s="18" t="s">
        <v>476</v>
      </c>
      <c r="F258" s="87" t="s">
        <v>421</v>
      </c>
      <c r="G258" s="43">
        <f>IF(F258="Se investigan y se resuelven oportunamente",15,0)</f>
        <v>0</v>
      </c>
      <c r="H258" s="362"/>
      <c r="I258" s="362"/>
      <c r="J258" s="362"/>
      <c r="K258" s="290"/>
      <c r="L258" s="2"/>
      <c r="M258" s="2"/>
      <c r="N258" s="2"/>
      <c r="O258" s="2"/>
      <c r="P258" s="2"/>
      <c r="Q258" s="2"/>
      <c r="R258" s="2"/>
      <c r="S258" s="2"/>
      <c r="T258" s="2"/>
      <c r="U258" s="2"/>
      <c r="V258" s="2"/>
      <c r="W258" s="2"/>
      <c r="X258" s="2"/>
      <c r="Y258" s="2"/>
      <c r="Z258" s="2"/>
      <c r="AA258" s="2"/>
      <c r="AB258" s="2"/>
      <c r="AC258" s="2"/>
      <c r="AD258" s="2"/>
      <c r="AE258" s="2"/>
    </row>
    <row r="259" spans="1:31" ht="14.25" customHeight="1" x14ac:dyDescent="0.3">
      <c r="A259" s="337"/>
      <c r="B259" s="341"/>
      <c r="C259" s="337"/>
      <c r="D259" s="202" t="s">
        <v>477</v>
      </c>
      <c r="E259" s="18" t="s">
        <v>478</v>
      </c>
      <c r="F259" s="43" t="s">
        <v>421</v>
      </c>
      <c r="G259" s="43">
        <f>IF(F259="Completa",10,IF(F259="Incompleta",5,0))</f>
        <v>0</v>
      </c>
      <c r="H259" s="363"/>
      <c r="I259" s="363"/>
      <c r="J259" s="363"/>
      <c r="K259" s="341"/>
      <c r="L259" s="2"/>
      <c r="M259" s="2"/>
      <c r="N259" s="2"/>
      <c r="O259" s="2"/>
      <c r="P259" s="2"/>
      <c r="Q259" s="2"/>
      <c r="R259" s="2"/>
      <c r="S259" s="2"/>
      <c r="T259" s="2"/>
      <c r="U259" s="2"/>
      <c r="V259" s="2"/>
      <c r="W259" s="2"/>
      <c r="X259" s="2"/>
      <c r="Y259" s="2"/>
      <c r="Z259" s="2"/>
      <c r="AA259" s="2"/>
      <c r="AB259" s="2"/>
      <c r="AC259" s="2"/>
      <c r="AD259" s="2"/>
      <c r="AE259" s="2"/>
    </row>
    <row r="260" spans="1:31" ht="14.25" customHeight="1" x14ac:dyDescent="0.3">
      <c r="A260" s="219"/>
      <c r="B260" s="220"/>
      <c r="C260" s="217"/>
      <c r="D260" s="206"/>
      <c r="E260" s="207" t="s">
        <v>479</v>
      </c>
      <c r="F260" s="208"/>
      <c r="G260" s="208">
        <f>SUM(G253:G259)</f>
        <v>0</v>
      </c>
      <c r="H260" s="224"/>
      <c r="I260" s="225"/>
      <c r="J260" s="225"/>
      <c r="K260" s="226"/>
      <c r="L260" s="2"/>
      <c r="M260" s="2"/>
      <c r="N260" s="2"/>
      <c r="O260" s="2"/>
      <c r="P260" s="2"/>
      <c r="Q260" s="2"/>
      <c r="R260" s="2"/>
      <c r="S260" s="2"/>
      <c r="T260" s="2"/>
      <c r="U260" s="2"/>
      <c r="V260" s="2"/>
      <c r="W260" s="2"/>
      <c r="X260" s="2"/>
      <c r="Y260" s="2"/>
      <c r="Z260" s="2"/>
      <c r="AA260" s="2"/>
      <c r="AB260" s="2"/>
      <c r="AC260" s="2"/>
      <c r="AD260" s="2"/>
      <c r="AE260" s="2"/>
    </row>
    <row r="261" spans="1:31"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customHeight="1" x14ac:dyDescent="0.3">
      <c r="A262" s="529" t="s">
        <v>451</v>
      </c>
      <c r="B262" s="530" t="s">
        <v>452</v>
      </c>
      <c r="C262" s="532" t="s">
        <v>480</v>
      </c>
      <c r="D262" s="533" t="s">
        <v>454</v>
      </c>
      <c r="E262" s="293"/>
      <c r="F262" s="293"/>
      <c r="G262" s="293"/>
      <c r="H262" s="366"/>
      <c r="I262" s="192" t="s">
        <v>455</v>
      </c>
      <c r="J262" s="526" t="s">
        <v>456</v>
      </c>
      <c r="K262" s="534" t="s">
        <v>457</v>
      </c>
      <c r="L262" s="2"/>
      <c r="M262" s="2"/>
      <c r="N262" s="2"/>
      <c r="O262" s="2"/>
      <c r="P262" s="2"/>
      <c r="Q262" s="2"/>
      <c r="R262" s="2"/>
      <c r="S262" s="2"/>
      <c r="T262" s="2"/>
      <c r="U262" s="2"/>
      <c r="V262" s="2"/>
      <c r="W262" s="2"/>
      <c r="X262" s="2"/>
      <c r="Y262" s="2"/>
      <c r="Z262" s="2"/>
      <c r="AA262" s="2"/>
      <c r="AB262" s="2"/>
      <c r="AC262" s="2"/>
      <c r="AD262" s="2"/>
      <c r="AE262" s="2"/>
    </row>
    <row r="263" spans="1:31" ht="14.25" customHeight="1" x14ac:dyDescent="0.3">
      <c r="A263" s="279"/>
      <c r="B263" s="380"/>
      <c r="C263" s="380"/>
      <c r="D263" s="194" t="s">
        <v>458</v>
      </c>
      <c r="E263" s="195" t="s">
        <v>459</v>
      </c>
      <c r="F263" s="194" t="s">
        <v>460</v>
      </c>
      <c r="G263" s="194" t="s">
        <v>461</v>
      </c>
      <c r="H263" s="194" t="s">
        <v>481</v>
      </c>
      <c r="I263" s="197" t="s">
        <v>463</v>
      </c>
      <c r="J263" s="380"/>
      <c r="K263" s="291"/>
      <c r="L263" s="2"/>
      <c r="M263" s="2"/>
      <c r="N263" s="2"/>
      <c r="O263" s="2"/>
      <c r="P263" s="2"/>
      <c r="Q263" s="2"/>
      <c r="R263" s="2"/>
      <c r="S263" s="2"/>
      <c r="T263" s="2"/>
      <c r="U263" s="2"/>
      <c r="V263" s="2"/>
      <c r="W263" s="2"/>
      <c r="X263" s="2"/>
      <c r="Y263" s="2"/>
      <c r="Z263" s="2"/>
      <c r="AA263" s="2"/>
      <c r="AB263" s="2"/>
      <c r="AC263" s="2"/>
      <c r="AD263" s="2"/>
      <c r="AE263" s="2"/>
    </row>
    <row r="264" spans="1:31" ht="14.25" customHeight="1" x14ac:dyDescent="0.3">
      <c r="A264" s="547" t="str">
        <f>DESCRIPCION!A31</f>
        <v>h</v>
      </c>
      <c r="B264" s="404">
        <f>DESCRIPCION!D33</f>
        <v>0</v>
      </c>
      <c r="C264" s="547"/>
      <c r="D264" s="539" t="s">
        <v>465</v>
      </c>
      <c r="E264" s="199" t="s">
        <v>466</v>
      </c>
      <c r="F264" s="200" t="s">
        <v>421</v>
      </c>
      <c r="G264" s="200">
        <f>IF(F264="Asignado",15,0)</f>
        <v>0</v>
      </c>
      <c r="H264" s="528" t="str">
        <f>IF(AND(G271&gt;0,G271&lt;=85),"Débil",IF(AND(G271&gt;85,G271&lt;=95),"Moderado",IF(G271&gt;96,"Fuerte"," ")))</f>
        <v xml:space="preserve"> </v>
      </c>
      <c r="I264" s="528" t="s">
        <v>421</v>
      </c>
      <c r="J264" s="528"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538"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row>
    <row r="265" spans="1:31" ht="14.25" customHeight="1" x14ac:dyDescent="0.3">
      <c r="A265" s="278"/>
      <c r="B265" s="290"/>
      <c r="C265" s="278"/>
      <c r="D265" s="362"/>
      <c r="E265" s="18" t="s">
        <v>468</v>
      </c>
      <c r="F265" s="43" t="s">
        <v>421</v>
      </c>
      <c r="G265" s="43">
        <f>IF(F265="Adecuado",15,0)</f>
        <v>0</v>
      </c>
      <c r="H265" s="362"/>
      <c r="I265" s="362"/>
      <c r="J265" s="362"/>
      <c r="K265" s="290"/>
      <c r="L265" s="2"/>
      <c r="M265" s="2"/>
      <c r="N265" s="2"/>
      <c r="O265" s="2"/>
      <c r="P265" s="2"/>
      <c r="Q265" s="2"/>
      <c r="R265" s="2"/>
      <c r="S265" s="2"/>
      <c r="T265" s="2"/>
      <c r="U265" s="2"/>
      <c r="V265" s="2"/>
      <c r="W265" s="2"/>
      <c r="X265" s="2"/>
      <c r="Y265" s="2"/>
      <c r="Z265" s="2"/>
      <c r="AA265" s="2"/>
      <c r="AB265" s="2"/>
      <c r="AC265" s="2"/>
      <c r="AD265" s="2"/>
      <c r="AE265" s="2"/>
    </row>
    <row r="266" spans="1:31" ht="14.25" customHeight="1" x14ac:dyDescent="0.3">
      <c r="A266" s="278"/>
      <c r="B266" s="290"/>
      <c r="C266" s="278"/>
      <c r="D266" s="198" t="s">
        <v>469</v>
      </c>
      <c r="E266" s="18" t="s">
        <v>470</v>
      </c>
      <c r="F266" s="43" t="s">
        <v>421</v>
      </c>
      <c r="G266" s="43">
        <f>IF(F266="Oportuna",15,0)</f>
        <v>0</v>
      </c>
      <c r="H266" s="362"/>
      <c r="I266" s="362"/>
      <c r="J266" s="362"/>
      <c r="K266" s="290"/>
      <c r="L266" s="2"/>
      <c r="M266" s="2"/>
      <c r="N266" s="2"/>
      <c r="O266" s="2"/>
      <c r="P266" s="2"/>
      <c r="Q266" s="2"/>
      <c r="R266" s="2"/>
      <c r="S266" s="2"/>
      <c r="T266" s="2"/>
      <c r="U266" s="2"/>
      <c r="V266" s="2"/>
      <c r="W266" s="2"/>
      <c r="X266" s="2"/>
      <c r="Y266" s="2"/>
      <c r="Z266" s="2"/>
      <c r="AA266" s="2"/>
      <c r="AB266" s="2"/>
      <c r="AC266" s="2"/>
      <c r="AD266" s="2"/>
      <c r="AE266" s="2"/>
    </row>
    <row r="267" spans="1:31" ht="14.25" customHeight="1" x14ac:dyDescent="0.3">
      <c r="A267" s="278"/>
      <c r="B267" s="290"/>
      <c r="C267" s="278"/>
      <c r="D267" s="198" t="s">
        <v>471</v>
      </c>
      <c r="E267" s="18" t="s">
        <v>472</v>
      </c>
      <c r="F267" s="87" t="s">
        <v>421</v>
      </c>
      <c r="G267" s="43">
        <f>IF(F267="Prevenir",15,IF(F267="Detectar",10,0))</f>
        <v>0</v>
      </c>
      <c r="H267" s="362"/>
      <c r="I267" s="362"/>
      <c r="J267" s="362"/>
      <c r="K267" s="290"/>
      <c r="L267" s="2"/>
      <c r="M267" s="2"/>
      <c r="N267" s="2"/>
      <c r="O267" s="2"/>
      <c r="P267" s="2"/>
      <c r="Q267" s="2"/>
      <c r="R267" s="2"/>
      <c r="S267" s="2"/>
      <c r="T267" s="2"/>
      <c r="U267" s="2"/>
      <c r="V267" s="2"/>
      <c r="W267" s="2"/>
      <c r="X267" s="2"/>
      <c r="Y267" s="2"/>
      <c r="Z267" s="2"/>
      <c r="AA267" s="2"/>
      <c r="AB267" s="2"/>
      <c r="AC267" s="2"/>
      <c r="AD267" s="2"/>
      <c r="AE267" s="2"/>
    </row>
    <row r="268" spans="1:31" ht="14.25" customHeight="1" x14ac:dyDescent="0.3">
      <c r="A268" s="278"/>
      <c r="B268" s="290"/>
      <c r="C268" s="278"/>
      <c r="D268" s="198" t="s">
        <v>483</v>
      </c>
      <c r="E268" s="18" t="s">
        <v>474</v>
      </c>
      <c r="F268" s="43" t="s">
        <v>421</v>
      </c>
      <c r="G268" s="43">
        <f>IF(F268="Confiable",15,0)</f>
        <v>0</v>
      </c>
      <c r="H268" s="362"/>
      <c r="I268" s="362"/>
      <c r="J268" s="362"/>
      <c r="K268" s="290"/>
      <c r="L268" s="2"/>
      <c r="M268" s="2"/>
      <c r="N268" s="2"/>
      <c r="O268" s="2"/>
      <c r="P268" s="2"/>
      <c r="Q268" s="2"/>
      <c r="R268" s="2"/>
      <c r="S268" s="2"/>
      <c r="T268" s="2"/>
      <c r="U268" s="2"/>
      <c r="V268" s="2"/>
      <c r="W268" s="2"/>
      <c r="X268" s="2"/>
      <c r="Y268" s="2"/>
      <c r="Z268" s="2"/>
      <c r="AA268" s="2"/>
      <c r="AB268" s="2"/>
      <c r="AC268" s="2"/>
      <c r="AD268" s="2"/>
      <c r="AE268" s="2"/>
    </row>
    <row r="269" spans="1:31" ht="14.25" customHeight="1" x14ac:dyDescent="0.3">
      <c r="A269" s="278"/>
      <c r="B269" s="290"/>
      <c r="C269" s="278"/>
      <c r="D269" s="198" t="s">
        <v>484</v>
      </c>
      <c r="E269" s="18" t="s">
        <v>476</v>
      </c>
      <c r="F269" s="87" t="s">
        <v>421</v>
      </c>
      <c r="G269" s="43">
        <f>IF(F269="Se investigan y se resuelven oportunamente",15,0)</f>
        <v>0</v>
      </c>
      <c r="H269" s="362"/>
      <c r="I269" s="362"/>
      <c r="J269" s="362"/>
      <c r="K269" s="290"/>
      <c r="L269" s="2"/>
      <c r="M269" s="2"/>
      <c r="N269" s="2"/>
      <c r="O269" s="2"/>
      <c r="P269" s="2"/>
      <c r="Q269" s="2"/>
      <c r="R269" s="2"/>
      <c r="S269" s="2"/>
      <c r="T269" s="2"/>
      <c r="U269" s="2"/>
      <c r="V269" s="2"/>
      <c r="W269" s="2"/>
      <c r="X269" s="2"/>
      <c r="Y269" s="2"/>
      <c r="Z269" s="2"/>
      <c r="AA269" s="2"/>
      <c r="AB269" s="2"/>
      <c r="AC269" s="2"/>
      <c r="AD269" s="2"/>
      <c r="AE269" s="2"/>
    </row>
    <row r="270" spans="1:31" ht="14.25" customHeight="1" x14ac:dyDescent="0.3">
      <c r="A270" s="337"/>
      <c r="B270" s="341"/>
      <c r="C270" s="337"/>
      <c r="D270" s="202" t="s">
        <v>477</v>
      </c>
      <c r="E270" s="18" t="s">
        <v>478</v>
      </c>
      <c r="F270" s="43" t="s">
        <v>421</v>
      </c>
      <c r="G270" s="43">
        <f>IF(F270="Completa",10,IF(F270="Incompleta",5,0))</f>
        <v>0</v>
      </c>
      <c r="H270" s="363"/>
      <c r="I270" s="363"/>
      <c r="J270" s="363"/>
      <c r="K270" s="341"/>
      <c r="L270" s="2"/>
      <c r="M270" s="2"/>
      <c r="N270" s="2"/>
      <c r="O270" s="2"/>
      <c r="P270" s="2"/>
      <c r="Q270" s="2"/>
      <c r="R270" s="2"/>
      <c r="S270" s="2"/>
      <c r="T270" s="2"/>
      <c r="U270" s="2"/>
      <c r="V270" s="2"/>
      <c r="W270" s="2"/>
      <c r="X270" s="2"/>
      <c r="Y270" s="2"/>
      <c r="Z270" s="2"/>
      <c r="AA270" s="2"/>
      <c r="AB270" s="2"/>
      <c r="AC270" s="2"/>
      <c r="AD270" s="2"/>
      <c r="AE270" s="2"/>
    </row>
    <row r="271" spans="1:31" ht="14.25" customHeight="1" x14ac:dyDescent="0.3">
      <c r="A271" s="219"/>
      <c r="B271" s="220"/>
      <c r="C271" s="217"/>
      <c r="D271" s="206"/>
      <c r="E271" s="207" t="s">
        <v>479</v>
      </c>
      <c r="F271" s="208"/>
      <c r="G271" s="208">
        <f>SUM(G264:G270)</f>
        <v>0</v>
      </c>
      <c r="H271" s="224"/>
      <c r="I271" s="225"/>
      <c r="J271" s="225"/>
      <c r="K271" s="226"/>
      <c r="L271" s="2"/>
      <c r="M271" s="2"/>
      <c r="N271" s="2"/>
      <c r="O271" s="2"/>
      <c r="P271" s="2"/>
      <c r="Q271" s="2"/>
      <c r="R271" s="2"/>
      <c r="S271" s="2"/>
      <c r="T271" s="2"/>
      <c r="U271" s="2"/>
      <c r="V271" s="2"/>
      <c r="W271" s="2"/>
      <c r="X271" s="2"/>
      <c r="Y271" s="2"/>
      <c r="Z271" s="2"/>
      <c r="AA271" s="2"/>
      <c r="AB271" s="2"/>
      <c r="AC271" s="2"/>
      <c r="AD271" s="2"/>
      <c r="AE271" s="2"/>
    </row>
    <row r="272" spans="1:31"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customHeight="1" x14ac:dyDescent="0.3">
      <c r="A273" s="529" t="s">
        <v>451</v>
      </c>
      <c r="B273" s="530" t="s">
        <v>452</v>
      </c>
      <c r="C273" s="532" t="s">
        <v>480</v>
      </c>
      <c r="D273" s="533" t="s">
        <v>454</v>
      </c>
      <c r="E273" s="293"/>
      <c r="F273" s="293"/>
      <c r="G273" s="293"/>
      <c r="H273" s="366"/>
      <c r="I273" s="192" t="s">
        <v>455</v>
      </c>
      <c r="J273" s="526" t="s">
        <v>456</v>
      </c>
      <c r="K273" s="534" t="s">
        <v>457</v>
      </c>
      <c r="L273" s="2"/>
      <c r="M273" s="2"/>
      <c r="N273" s="2"/>
      <c r="O273" s="2"/>
      <c r="P273" s="2"/>
      <c r="Q273" s="2"/>
      <c r="R273" s="2"/>
      <c r="S273" s="2"/>
      <c r="T273" s="2"/>
      <c r="U273" s="2"/>
      <c r="V273" s="2"/>
      <c r="W273" s="2"/>
      <c r="X273" s="2"/>
      <c r="Y273" s="2"/>
      <c r="Z273" s="2"/>
      <c r="AA273" s="2"/>
      <c r="AB273" s="2"/>
      <c r="AC273" s="2"/>
      <c r="AD273" s="2"/>
      <c r="AE273" s="2"/>
    </row>
    <row r="274" spans="1:31" ht="14.25" customHeight="1" x14ac:dyDescent="0.3">
      <c r="A274" s="279"/>
      <c r="B274" s="380"/>
      <c r="C274" s="380"/>
      <c r="D274" s="194" t="s">
        <v>458</v>
      </c>
      <c r="E274" s="195" t="s">
        <v>459</v>
      </c>
      <c r="F274" s="194" t="s">
        <v>460</v>
      </c>
      <c r="G274" s="194" t="s">
        <v>461</v>
      </c>
      <c r="H274" s="194" t="s">
        <v>481</v>
      </c>
      <c r="I274" s="197" t="s">
        <v>463</v>
      </c>
      <c r="J274" s="380"/>
      <c r="K274" s="291"/>
      <c r="L274" s="2"/>
      <c r="M274" s="2"/>
      <c r="N274" s="2"/>
      <c r="O274" s="2"/>
      <c r="P274" s="2"/>
      <c r="Q274" s="2"/>
      <c r="R274" s="2"/>
      <c r="S274" s="2"/>
      <c r="T274" s="2"/>
      <c r="U274" s="2"/>
      <c r="V274" s="2"/>
      <c r="W274" s="2"/>
      <c r="X274" s="2"/>
      <c r="Y274" s="2"/>
      <c r="Z274" s="2"/>
      <c r="AA274" s="2"/>
      <c r="AB274" s="2"/>
      <c r="AC274" s="2"/>
      <c r="AD274" s="2"/>
      <c r="AE274" s="2"/>
    </row>
    <row r="275" spans="1:31" ht="14.25" customHeight="1" x14ac:dyDescent="0.3">
      <c r="A275" s="547" t="str">
        <f>DESCRIPCION!A34</f>
        <v>i</v>
      </c>
      <c r="B275" s="404">
        <f>DESCRIPCION!D34</f>
        <v>0</v>
      </c>
      <c r="C275" s="547"/>
      <c r="D275" s="539" t="s">
        <v>465</v>
      </c>
      <c r="E275" s="199" t="s">
        <v>466</v>
      </c>
      <c r="F275" s="200" t="s">
        <v>421</v>
      </c>
      <c r="G275" s="200">
        <f>IF(F275="Asignado",15,0)</f>
        <v>0</v>
      </c>
      <c r="H275" s="528" t="str">
        <f>IF(AND(G282&gt;0,G282&lt;=85),"Débil",IF(AND(G282&gt;85,G282&lt;=95),"Moderado",IF(G282&gt;96,"Fuerte"," ")))</f>
        <v xml:space="preserve"> </v>
      </c>
      <c r="I275" s="528" t="s">
        <v>421</v>
      </c>
      <c r="J275" s="528"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538"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row>
    <row r="276" spans="1:31" ht="14.25" customHeight="1" x14ac:dyDescent="0.3">
      <c r="A276" s="278"/>
      <c r="B276" s="290"/>
      <c r="C276" s="278"/>
      <c r="D276" s="362"/>
      <c r="E276" s="18" t="s">
        <v>468</v>
      </c>
      <c r="F276" s="43" t="s">
        <v>421</v>
      </c>
      <c r="G276" s="43">
        <f>IF(F276="Adecuado",15,0)</f>
        <v>0</v>
      </c>
      <c r="H276" s="362"/>
      <c r="I276" s="362"/>
      <c r="J276" s="362"/>
      <c r="K276" s="290"/>
      <c r="L276" s="2"/>
      <c r="M276" s="2"/>
      <c r="N276" s="2"/>
      <c r="O276" s="2"/>
      <c r="P276" s="2"/>
      <c r="Q276" s="2"/>
      <c r="R276" s="2"/>
      <c r="S276" s="2"/>
      <c r="T276" s="2"/>
      <c r="U276" s="2"/>
      <c r="V276" s="2"/>
      <c r="W276" s="2"/>
      <c r="X276" s="2"/>
      <c r="Y276" s="2"/>
      <c r="Z276" s="2"/>
      <c r="AA276" s="2"/>
      <c r="AB276" s="2"/>
      <c r="AC276" s="2"/>
      <c r="AD276" s="2"/>
      <c r="AE276" s="2"/>
    </row>
    <row r="277" spans="1:31" ht="14.25" customHeight="1" x14ac:dyDescent="0.3">
      <c r="A277" s="278"/>
      <c r="B277" s="290"/>
      <c r="C277" s="278"/>
      <c r="D277" s="198" t="s">
        <v>469</v>
      </c>
      <c r="E277" s="18" t="s">
        <v>470</v>
      </c>
      <c r="F277" s="43" t="s">
        <v>421</v>
      </c>
      <c r="G277" s="43">
        <f>IF(F277="Oportuna",15,0)</f>
        <v>0</v>
      </c>
      <c r="H277" s="362"/>
      <c r="I277" s="362"/>
      <c r="J277" s="362"/>
      <c r="K277" s="290"/>
      <c r="L277" s="2"/>
      <c r="M277" s="2"/>
      <c r="N277" s="2"/>
      <c r="O277" s="2"/>
      <c r="P277" s="2"/>
      <c r="Q277" s="2"/>
      <c r="R277" s="2"/>
      <c r="S277" s="2"/>
      <c r="T277" s="2"/>
      <c r="U277" s="2"/>
      <c r="V277" s="2"/>
      <c r="W277" s="2"/>
      <c r="X277" s="2"/>
      <c r="Y277" s="2"/>
      <c r="Z277" s="2"/>
      <c r="AA277" s="2"/>
      <c r="AB277" s="2"/>
      <c r="AC277" s="2"/>
      <c r="AD277" s="2"/>
      <c r="AE277" s="2"/>
    </row>
    <row r="278" spans="1:31" ht="14.25" customHeight="1" x14ac:dyDescent="0.3">
      <c r="A278" s="278"/>
      <c r="B278" s="290"/>
      <c r="C278" s="278"/>
      <c r="D278" s="198" t="s">
        <v>471</v>
      </c>
      <c r="E278" s="18" t="s">
        <v>472</v>
      </c>
      <c r="F278" s="87" t="s">
        <v>421</v>
      </c>
      <c r="G278" s="43">
        <f>IF(F278="Prevenir",15,IF(F278="Detectar",10,0))</f>
        <v>0</v>
      </c>
      <c r="H278" s="362"/>
      <c r="I278" s="362"/>
      <c r="J278" s="362"/>
      <c r="K278" s="290"/>
      <c r="L278" s="2"/>
      <c r="M278" s="2"/>
      <c r="N278" s="2"/>
      <c r="O278" s="2"/>
      <c r="P278" s="2"/>
      <c r="Q278" s="2"/>
      <c r="R278" s="2"/>
      <c r="S278" s="2"/>
      <c r="T278" s="2"/>
      <c r="U278" s="2"/>
      <c r="V278" s="2"/>
      <c r="W278" s="2"/>
      <c r="X278" s="2"/>
      <c r="Y278" s="2"/>
      <c r="Z278" s="2"/>
      <c r="AA278" s="2"/>
      <c r="AB278" s="2"/>
      <c r="AC278" s="2"/>
      <c r="AD278" s="2"/>
      <c r="AE278" s="2"/>
    </row>
    <row r="279" spans="1:31" ht="14.25" customHeight="1" x14ac:dyDescent="0.3">
      <c r="A279" s="278"/>
      <c r="B279" s="290"/>
      <c r="C279" s="278"/>
      <c r="D279" s="198" t="s">
        <v>483</v>
      </c>
      <c r="E279" s="18" t="s">
        <v>474</v>
      </c>
      <c r="F279" s="43" t="s">
        <v>421</v>
      </c>
      <c r="G279" s="43">
        <f>IF(F279="Confiable",15,0)</f>
        <v>0</v>
      </c>
      <c r="H279" s="362"/>
      <c r="I279" s="362"/>
      <c r="J279" s="362"/>
      <c r="K279" s="290"/>
      <c r="L279" s="2"/>
      <c r="M279" s="2"/>
      <c r="N279" s="2"/>
      <c r="O279" s="2"/>
      <c r="P279" s="2"/>
      <c r="Q279" s="2"/>
      <c r="R279" s="2"/>
      <c r="S279" s="2"/>
      <c r="T279" s="2"/>
      <c r="U279" s="2"/>
      <c r="V279" s="2"/>
      <c r="W279" s="2"/>
      <c r="X279" s="2"/>
      <c r="Y279" s="2"/>
      <c r="Z279" s="2"/>
      <c r="AA279" s="2"/>
      <c r="AB279" s="2"/>
      <c r="AC279" s="2"/>
      <c r="AD279" s="2"/>
      <c r="AE279" s="2"/>
    </row>
    <row r="280" spans="1:31" ht="14.25" customHeight="1" x14ac:dyDescent="0.3">
      <c r="A280" s="278"/>
      <c r="B280" s="290"/>
      <c r="C280" s="278"/>
      <c r="D280" s="198" t="s">
        <v>484</v>
      </c>
      <c r="E280" s="18" t="s">
        <v>476</v>
      </c>
      <c r="F280" s="87" t="s">
        <v>421</v>
      </c>
      <c r="G280" s="43">
        <f>IF(F280="Se investigan y se resuelven oportunamente",15,0)</f>
        <v>0</v>
      </c>
      <c r="H280" s="362"/>
      <c r="I280" s="362"/>
      <c r="J280" s="362"/>
      <c r="K280" s="290"/>
      <c r="L280" s="2"/>
      <c r="M280" s="2"/>
      <c r="N280" s="2"/>
      <c r="O280" s="2"/>
      <c r="P280" s="2"/>
      <c r="Q280" s="2"/>
      <c r="R280" s="2"/>
      <c r="S280" s="2"/>
      <c r="T280" s="2"/>
      <c r="U280" s="2"/>
      <c r="V280" s="2"/>
      <c r="W280" s="2"/>
      <c r="X280" s="2"/>
      <c r="Y280" s="2"/>
      <c r="Z280" s="2"/>
      <c r="AA280" s="2"/>
      <c r="AB280" s="2"/>
      <c r="AC280" s="2"/>
      <c r="AD280" s="2"/>
      <c r="AE280" s="2"/>
    </row>
    <row r="281" spans="1:31" ht="14.25" customHeight="1" x14ac:dyDescent="0.3">
      <c r="A281" s="337"/>
      <c r="B281" s="341"/>
      <c r="C281" s="337"/>
      <c r="D281" s="202" t="s">
        <v>477</v>
      </c>
      <c r="E281" s="18" t="s">
        <v>478</v>
      </c>
      <c r="F281" s="43" t="s">
        <v>421</v>
      </c>
      <c r="G281" s="43">
        <f>IF(F281="Completa",10,IF(F281="Incompleta",5,0))</f>
        <v>0</v>
      </c>
      <c r="H281" s="363"/>
      <c r="I281" s="363"/>
      <c r="J281" s="363"/>
      <c r="K281" s="341"/>
      <c r="L281" s="2"/>
      <c r="M281" s="2"/>
      <c r="N281" s="2"/>
      <c r="O281" s="2"/>
      <c r="P281" s="2"/>
      <c r="Q281" s="2"/>
      <c r="R281" s="2"/>
      <c r="S281" s="2"/>
      <c r="T281" s="2"/>
      <c r="U281" s="2"/>
      <c r="V281" s="2"/>
      <c r="W281" s="2"/>
      <c r="X281" s="2"/>
      <c r="Y281" s="2"/>
      <c r="Z281" s="2"/>
      <c r="AA281" s="2"/>
      <c r="AB281" s="2"/>
      <c r="AC281" s="2"/>
      <c r="AD281" s="2"/>
      <c r="AE281" s="2"/>
    </row>
    <row r="282" spans="1:31" ht="14.25" customHeight="1" x14ac:dyDescent="0.3">
      <c r="A282" s="219"/>
      <c r="B282" s="220"/>
      <c r="C282" s="217"/>
      <c r="D282" s="206"/>
      <c r="E282" s="207" t="s">
        <v>479</v>
      </c>
      <c r="F282" s="208"/>
      <c r="G282" s="208">
        <f>SUM(G275:G281)</f>
        <v>0</v>
      </c>
      <c r="H282" s="224"/>
      <c r="I282" s="225"/>
      <c r="J282" s="225"/>
      <c r="K282" s="226"/>
      <c r="L282" s="2"/>
      <c r="M282" s="2"/>
      <c r="N282" s="2"/>
      <c r="O282" s="2"/>
      <c r="P282" s="2"/>
      <c r="Q282" s="2"/>
      <c r="R282" s="2"/>
      <c r="S282" s="2"/>
      <c r="T282" s="2"/>
      <c r="U282" s="2"/>
      <c r="V282" s="2"/>
      <c r="W282" s="2"/>
      <c r="X282" s="2"/>
      <c r="Y282" s="2"/>
      <c r="Z282" s="2"/>
      <c r="AA282" s="2"/>
      <c r="AB282" s="2"/>
      <c r="AC282" s="2"/>
      <c r="AD282" s="2"/>
      <c r="AE282" s="2"/>
    </row>
    <row r="283" spans="1:31"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customHeight="1" x14ac:dyDescent="0.3">
      <c r="A284" s="529" t="s">
        <v>451</v>
      </c>
      <c r="B284" s="530" t="s">
        <v>452</v>
      </c>
      <c r="C284" s="532" t="s">
        <v>480</v>
      </c>
      <c r="D284" s="533" t="s">
        <v>454</v>
      </c>
      <c r="E284" s="293"/>
      <c r="F284" s="293"/>
      <c r="G284" s="293"/>
      <c r="H284" s="366"/>
      <c r="I284" s="192" t="s">
        <v>455</v>
      </c>
      <c r="J284" s="526" t="s">
        <v>456</v>
      </c>
      <c r="K284" s="534" t="s">
        <v>457</v>
      </c>
      <c r="L284" s="2"/>
      <c r="M284" s="2"/>
      <c r="N284" s="2"/>
      <c r="O284" s="2"/>
      <c r="P284" s="2"/>
      <c r="Q284" s="2"/>
      <c r="R284" s="2"/>
      <c r="S284" s="2"/>
      <c r="T284" s="2"/>
      <c r="U284" s="2"/>
      <c r="V284" s="2"/>
      <c r="W284" s="2"/>
      <c r="X284" s="2"/>
      <c r="Y284" s="2"/>
      <c r="Z284" s="2"/>
      <c r="AA284" s="2"/>
      <c r="AB284" s="2"/>
      <c r="AC284" s="2"/>
      <c r="AD284" s="2"/>
      <c r="AE284" s="2"/>
    </row>
    <row r="285" spans="1:31" ht="14.25" customHeight="1" x14ac:dyDescent="0.3">
      <c r="A285" s="279"/>
      <c r="B285" s="380"/>
      <c r="C285" s="380"/>
      <c r="D285" s="194" t="s">
        <v>458</v>
      </c>
      <c r="E285" s="195" t="s">
        <v>459</v>
      </c>
      <c r="F285" s="194" t="s">
        <v>460</v>
      </c>
      <c r="G285" s="194" t="s">
        <v>461</v>
      </c>
      <c r="H285" s="194" t="s">
        <v>481</v>
      </c>
      <c r="I285" s="197" t="s">
        <v>463</v>
      </c>
      <c r="J285" s="380"/>
      <c r="K285" s="291"/>
      <c r="L285" s="2"/>
      <c r="M285" s="2"/>
      <c r="N285" s="2"/>
      <c r="O285" s="2"/>
      <c r="P285" s="2"/>
      <c r="Q285" s="2"/>
      <c r="R285" s="2"/>
      <c r="S285" s="2"/>
      <c r="T285" s="2"/>
      <c r="U285" s="2"/>
      <c r="V285" s="2"/>
      <c r="W285" s="2"/>
      <c r="X285" s="2"/>
      <c r="Y285" s="2"/>
      <c r="Z285" s="2"/>
      <c r="AA285" s="2"/>
      <c r="AB285" s="2"/>
      <c r="AC285" s="2"/>
      <c r="AD285" s="2"/>
      <c r="AE285" s="2"/>
    </row>
    <row r="286" spans="1:31" ht="14.25" customHeight="1" x14ac:dyDescent="0.3">
      <c r="A286" s="547" t="str">
        <f>DESCRIPCION!A34</f>
        <v>i</v>
      </c>
      <c r="B286" s="404">
        <f>DESCRIPCION!D35</f>
        <v>0</v>
      </c>
      <c r="C286" s="547"/>
      <c r="D286" s="539" t="s">
        <v>465</v>
      </c>
      <c r="E286" s="199" t="s">
        <v>466</v>
      </c>
      <c r="F286" s="200" t="s">
        <v>421</v>
      </c>
      <c r="G286" s="200">
        <f>IF(F286="Asignado",15,0)</f>
        <v>0</v>
      </c>
      <c r="H286" s="528" t="str">
        <f>IF(AND(G293&gt;0,G293&lt;=85),"Débil",IF(AND(G293&gt;85,G293&lt;=95),"Moderado",IF(G293&gt;96,"Fuerte"," ")))</f>
        <v xml:space="preserve"> </v>
      </c>
      <c r="I286" s="528" t="s">
        <v>421</v>
      </c>
      <c r="J286" s="528"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538"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row>
    <row r="287" spans="1:31" ht="14.25" customHeight="1" x14ac:dyDescent="0.3">
      <c r="A287" s="278"/>
      <c r="B287" s="290"/>
      <c r="C287" s="278"/>
      <c r="D287" s="362"/>
      <c r="E287" s="18" t="s">
        <v>468</v>
      </c>
      <c r="F287" s="43" t="s">
        <v>421</v>
      </c>
      <c r="G287" s="43">
        <f>IF(F287="Adecuado",15,0)</f>
        <v>0</v>
      </c>
      <c r="H287" s="362"/>
      <c r="I287" s="362"/>
      <c r="J287" s="362"/>
      <c r="K287" s="290"/>
      <c r="L287" s="2"/>
      <c r="M287" s="2"/>
      <c r="N287" s="2"/>
      <c r="O287" s="2"/>
      <c r="P287" s="2"/>
      <c r="Q287" s="2"/>
      <c r="R287" s="2"/>
      <c r="S287" s="2"/>
      <c r="T287" s="2"/>
      <c r="U287" s="2"/>
      <c r="V287" s="2"/>
      <c r="W287" s="2"/>
      <c r="X287" s="2"/>
      <c r="Y287" s="2"/>
      <c r="Z287" s="2"/>
      <c r="AA287" s="2"/>
      <c r="AB287" s="2"/>
      <c r="AC287" s="2"/>
      <c r="AD287" s="2"/>
      <c r="AE287" s="2"/>
    </row>
    <row r="288" spans="1:31" ht="14.25" customHeight="1" x14ac:dyDescent="0.3">
      <c r="A288" s="278"/>
      <c r="B288" s="290"/>
      <c r="C288" s="278"/>
      <c r="D288" s="198" t="s">
        <v>469</v>
      </c>
      <c r="E288" s="18" t="s">
        <v>470</v>
      </c>
      <c r="F288" s="43" t="s">
        <v>421</v>
      </c>
      <c r="G288" s="43">
        <f>IF(F288="Oportuna",15,0)</f>
        <v>0</v>
      </c>
      <c r="H288" s="362"/>
      <c r="I288" s="362"/>
      <c r="J288" s="362"/>
      <c r="K288" s="290"/>
      <c r="L288" s="2"/>
      <c r="M288" s="2"/>
      <c r="N288" s="2"/>
      <c r="O288" s="2"/>
      <c r="P288" s="2"/>
      <c r="Q288" s="2"/>
      <c r="R288" s="2"/>
      <c r="S288" s="2"/>
      <c r="T288" s="2"/>
      <c r="U288" s="2"/>
      <c r="V288" s="2"/>
      <c r="W288" s="2"/>
      <c r="X288" s="2"/>
      <c r="Y288" s="2"/>
      <c r="Z288" s="2"/>
      <c r="AA288" s="2"/>
      <c r="AB288" s="2"/>
      <c r="AC288" s="2"/>
      <c r="AD288" s="2"/>
      <c r="AE288" s="2"/>
    </row>
    <row r="289" spans="1:31" ht="14.25" customHeight="1" x14ac:dyDescent="0.3">
      <c r="A289" s="278"/>
      <c r="B289" s="290"/>
      <c r="C289" s="278"/>
      <c r="D289" s="198" t="s">
        <v>471</v>
      </c>
      <c r="E289" s="18" t="s">
        <v>472</v>
      </c>
      <c r="F289" s="87" t="s">
        <v>421</v>
      </c>
      <c r="G289" s="43">
        <f>IF(F289="Prevenir",15,IF(F289="Detectar",10,0))</f>
        <v>0</v>
      </c>
      <c r="H289" s="362"/>
      <c r="I289" s="362"/>
      <c r="J289" s="362"/>
      <c r="K289" s="290"/>
      <c r="L289" s="2"/>
      <c r="M289" s="2"/>
      <c r="N289" s="2"/>
      <c r="O289" s="2"/>
      <c r="P289" s="2"/>
      <c r="Q289" s="2"/>
      <c r="R289" s="2"/>
      <c r="S289" s="2"/>
      <c r="T289" s="2"/>
      <c r="U289" s="2"/>
      <c r="V289" s="2"/>
      <c r="W289" s="2"/>
      <c r="X289" s="2"/>
      <c r="Y289" s="2"/>
      <c r="Z289" s="2"/>
      <c r="AA289" s="2"/>
      <c r="AB289" s="2"/>
      <c r="AC289" s="2"/>
      <c r="AD289" s="2"/>
      <c r="AE289" s="2"/>
    </row>
    <row r="290" spans="1:31" ht="14.25" customHeight="1" x14ac:dyDescent="0.3">
      <c r="A290" s="278"/>
      <c r="B290" s="290"/>
      <c r="C290" s="278"/>
      <c r="D290" s="198" t="s">
        <v>483</v>
      </c>
      <c r="E290" s="18" t="s">
        <v>474</v>
      </c>
      <c r="F290" s="43" t="s">
        <v>421</v>
      </c>
      <c r="G290" s="43">
        <f>IF(F290="Confiable",15,0)</f>
        <v>0</v>
      </c>
      <c r="H290" s="362"/>
      <c r="I290" s="362"/>
      <c r="J290" s="362"/>
      <c r="K290" s="290"/>
      <c r="L290" s="2"/>
      <c r="M290" s="2"/>
      <c r="N290" s="2"/>
      <c r="O290" s="2"/>
      <c r="P290" s="2"/>
      <c r="Q290" s="2"/>
      <c r="R290" s="2"/>
      <c r="S290" s="2"/>
      <c r="T290" s="2"/>
      <c r="U290" s="2"/>
      <c r="V290" s="2"/>
      <c r="W290" s="2"/>
      <c r="X290" s="2"/>
      <c r="Y290" s="2"/>
      <c r="Z290" s="2"/>
      <c r="AA290" s="2"/>
      <c r="AB290" s="2"/>
      <c r="AC290" s="2"/>
      <c r="AD290" s="2"/>
      <c r="AE290" s="2"/>
    </row>
    <row r="291" spans="1:31" ht="14.25" customHeight="1" x14ac:dyDescent="0.3">
      <c r="A291" s="278"/>
      <c r="B291" s="290"/>
      <c r="C291" s="278"/>
      <c r="D291" s="198" t="s">
        <v>484</v>
      </c>
      <c r="E291" s="18" t="s">
        <v>476</v>
      </c>
      <c r="F291" s="87" t="s">
        <v>421</v>
      </c>
      <c r="G291" s="43">
        <f>IF(F291="Se investigan y se resuelven oportunamente",15,0)</f>
        <v>0</v>
      </c>
      <c r="H291" s="362"/>
      <c r="I291" s="362"/>
      <c r="J291" s="362"/>
      <c r="K291" s="290"/>
      <c r="L291" s="2"/>
      <c r="M291" s="2"/>
      <c r="N291" s="2"/>
      <c r="O291" s="2"/>
      <c r="P291" s="2"/>
      <c r="Q291" s="2"/>
      <c r="R291" s="2"/>
      <c r="S291" s="2"/>
      <c r="T291" s="2"/>
      <c r="U291" s="2"/>
      <c r="V291" s="2"/>
      <c r="W291" s="2"/>
      <c r="X291" s="2"/>
      <c r="Y291" s="2"/>
      <c r="Z291" s="2"/>
      <c r="AA291" s="2"/>
      <c r="AB291" s="2"/>
      <c r="AC291" s="2"/>
      <c r="AD291" s="2"/>
      <c r="AE291" s="2"/>
    </row>
    <row r="292" spans="1:31" ht="14.25" customHeight="1" x14ac:dyDescent="0.3">
      <c r="A292" s="337"/>
      <c r="B292" s="341"/>
      <c r="C292" s="337"/>
      <c r="D292" s="202" t="s">
        <v>477</v>
      </c>
      <c r="E292" s="18" t="s">
        <v>478</v>
      </c>
      <c r="F292" s="43" t="s">
        <v>421</v>
      </c>
      <c r="G292" s="43">
        <f>IF(F292="Completa",10,IF(F292="Incompleta",5,0))</f>
        <v>0</v>
      </c>
      <c r="H292" s="363"/>
      <c r="I292" s="363"/>
      <c r="J292" s="363"/>
      <c r="K292" s="341"/>
      <c r="L292" s="2"/>
      <c r="M292" s="2"/>
      <c r="N292" s="2"/>
      <c r="O292" s="2"/>
      <c r="P292" s="2"/>
      <c r="Q292" s="2"/>
      <c r="R292" s="2"/>
      <c r="S292" s="2"/>
      <c r="T292" s="2"/>
      <c r="U292" s="2"/>
      <c r="V292" s="2"/>
      <c r="W292" s="2"/>
      <c r="X292" s="2"/>
      <c r="Y292" s="2"/>
      <c r="Z292" s="2"/>
      <c r="AA292" s="2"/>
      <c r="AB292" s="2"/>
      <c r="AC292" s="2"/>
      <c r="AD292" s="2"/>
      <c r="AE292" s="2"/>
    </row>
    <row r="293" spans="1:31" ht="14.25" customHeight="1" x14ac:dyDescent="0.3">
      <c r="A293" s="219"/>
      <c r="B293" s="220"/>
      <c r="C293" s="217"/>
      <c r="D293" s="206"/>
      <c r="E293" s="207" t="s">
        <v>479</v>
      </c>
      <c r="F293" s="208"/>
      <c r="G293" s="208">
        <f>SUM(G286:G292)</f>
        <v>0</v>
      </c>
      <c r="H293" s="224"/>
      <c r="I293" s="225"/>
      <c r="J293" s="225"/>
      <c r="K293" s="226"/>
      <c r="L293" s="2"/>
      <c r="M293" s="2"/>
      <c r="N293" s="2"/>
      <c r="O293" s="2"/>
      <c r="P293" s="2"/>
      <c r="Q293" s="2"/>
      <c r="R293" s="2"/>
      <c r="S293" s="2"/>
      <c r="T293" s="2"/>
      <c r="U293" s="2"/>
      <c r="V293" s="2"/>
      <c r="W293" s="2"/>
      <c r="X293" s="2"/>
      <c r="Y293" s="2"/>
      <c r="Z293" s="2"/>
      <c r="AA293" s="2"/>
      <c r="AB293" s="2"/>
      <c r="AC293" s="2"/>
      <c r="AD293" s="2"/>
      <c r="AE293" s="2"/>
    </row>
    <row r="294" spans="1:31"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customHeight="1" x14ac:dyDescent="0.3">
      <c r="A295" s="529" t="s">
        <v>451</v>
      </c>
      <c r="B295" s="530" t="s">
        <v>452</v>
      </c>
      <c r="C295" s="532" t="s">
        <v>480</v>
      </c>
      <c r="D295" s="533" t="s">
        <v>454</v>
      </c>
      <c r="E295" s="293"/>
      <c r="F295" s="293"/>
      <c r="G295" s="293"/>
      <c r="H295" s="366"/>
      <c r="I295" s="192" t="s">
        <v>455</v>
      </c>
      <c r="J295" s="526" t="s">
        <v>456</v>
      </c>
      <c r="K295" s="534" t="s">
        <v>457</v>
      </c>
      <c r="L295" s="2"/>
      <c r="M295" s="2"/>
      <c r="N295" s="2"/>
      <c r="O295" s="2"/>
      <c r="P295" s="2"/>
      <c r="Q295" s="2"/>
      <c r="R295" s="2"/>
      <c r="S295" s="2"/>
      <c r="T295" s="2"/>
      <c r="U295" s="2"/>
      <c r="V295" s="2"/>
      <c r="W295" s="2"/>
      <c r="X295" s="2"/>
      <c r="Y295" s="2"/>
      <c r="Z295" s="2"/>
      <c r="AA295" s="2"/>
      <c r="AB295" s="2"/>
      <c r="AC295" s="2"/>
      <c r="AD295" s="2"/>
      <c r="AE295" s="2"/>
    </row>
    <row r="296" spans="1:31" ht="14.25" customHeight="1" x14ac:dyDescent="0.3">
      <c r="A296" s="279"/>
      <c r="B296" s="380"/>
      <c r="C296" s="380"/>
      <c r="D296" s="194" t="s">
        <v>458</v>
      </c>
      <c r="E296" s="195" t="s">
        <v>459</v>
      </c>
      <c r="F296" s="194" t="s">
        <v>460</v>
      </c>
      <c r="G296" s="194" t="s">
        <v>461</v>
      </c>
      <c r="H296" s="194" t="s">
        <v>481</v>
      </c>
      <c r="I296" s="197" t="s">
        <v>463</v>
      </c>
      <c r="J296" s="380"/>
      <c r="K296" s="291"/>
      <c r="L296" s="2"/>
      <c r="M296" s="2"/>
      <c r="N296" s="2"/>
      <c r="O296" s="2"/>
      <c r="P296" s="2"/>
      <c r="Q296" s="2"/>
      <c r="R296" s="2"/>
      <c r="S296" s="2"/>
      <c r="T296" s="2"/>
      <c r="U296" s="2"/>
      <c r="V296" s="2"/>
      <c r="W296" s="2"/>
      <c r="X296" s="2"/>
      <c r="Y296" s="2"/>
      <c r="Z296" s="2"/>
      <c r="AA296" s="2"/>
      <c r="AB296" s="2"/>
      <c r="AC296" s="2"/>
      <c r="AD296" s="2"/>
      <c r="AE296" s="2"/>
    </row>
    <row r="297" spans="1:31" ht="14.25" customHeight="1" x14ac:dyDescent="0.3">
      <c r="A297" s="547" t="str">
        <f>DESCRIPCION!A34</f>
        <v>i</v>
      </c>
      <c r="B297" s="404">
        <f>DESCRIPCION!D36</f>
        <v>0</v>
      </c>
      <c r="C297" s="547"/>
      <c r="D297" s="539" t="s">
        <v>465</v>
      </c>
      <c r="E297" s="199" t="s">
        <v>466</v>
      </c>
      <c r="F297" s="200" t="s">
        <v>421</v>
      </c>
      <c r="G297" s="200">
        <f>IF(F297="Asignado",15,0)</f>
        <v>0</v>
      </c>
      <c r="H297" s="528" t="str">
        <f>IF(AND(G304&gt;0,G304&lt;=85),"Débil",IF(AND(G304&gt;85,G304&lt;=95),"Moderado",IF(G304&gt;96,"Fuerte"," ")))</f>
        <v xml:space="preserve"> </v>
      </c>
      <c r="I297" s="528" t="s">
        <v>421</v>
      </c>
      <c r="J297" s="528"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538"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row>
    <row r="298" spans="1:31" ht="14.25" customHeight="1" x14ac:dyDescent="0.3">
      <c r="A298" s="278"/>
      <c r="B298" s="290"/>
      <c r="C298" s="278"/>
      <c r="D298" s="362"/>
      <c r="E298" s="18" t="s">
        <v>468</v>
      </c>
      <c r="F298" s="43" t="s">
        <v>421</v>
      </c>
      <c r="G298" s="43">
        <f>IF(F298="Adecuado",15,0)</f>
        <v>0</v>
      </c>
      <c r="H298" s="362"/>
      <c r="I298" s="362"/>
      <c r="J298" s="362"/>
      <c r="K298" s="290"/>
      <c r="L298" s="2"/>
      <c r="M298" s="2"/>
      <c r="N298" s="2"/>
      <c r="O298" s="2"/>
      <c r="P298" s="2"/>
      <c r="Q298" s="2"/>
      <c r="R298" s="2"/>
      <c r="S298" s="2"/>
      <c r="T298" s="2"/>
      <c r="U298" s="2"/>
      <c r="V298" s="2"/>
      <c r="W298" s="2"/>
      <c r="X298" s="2"/>
      <c r="Y298" s="2"/>
      <c r="Z298" s="2"/>
      <c r="AA298" s="2"/>
      <c r="AB298" s="2"/>
      <c r="AC298" s="2"/>
      <c r="AD298" s="2"/>
      <c r="AE298" s="2"/>
    </row>
    <row r="299" spans="1:31" ht="14.25" customHeight="1" x14ac:dyDescent="0.3">
      <c r="A299" s="278"/>
      <c r="B299" s="290"/>
      <c r="C299" s="278"/>
      <c r="D299" s="198" t="s">
        <v>469</v>
      </c>
      <c r="E299" s="18" t="s">
        <v>470</v>
      </c>
      <c r="F299" s="43" t="s">
        <v>421</v>
      </c>
      <c r="G299" s="43">
        <f>IF(F299="Oportuna",15,0)</f>
        <v>0</v>
      </c>
      <c r="H299" s="362"/>
      <c r="I299" s="362"/>
      <c r="J299" s="362"/>
      <c r="K299" s="290"/>
      <c r="L299" s="2"/>
      <c r="M299" s="2"/>
      <c r="N299" s="2"/>
      <c r="O299" s="2"/>
      <c r="P299" s="2"/>
      <c r="Q299" s="2"/>
      <c r="R299" s="2"/>
      <c r="S299" s="2"/>
      <c r="T299" s="2"/>
      <c r="U299" s="2"/>
      <c r="V299" s="2"/>
      <c r="W299" s="2"/>
      <c r="X299" s="2"/>
      <c r="Y299" s="2"/>
      <c r="Z299" s="2"/>
      <c r="AA299" s="2"/>
      <c r="AB299" s="2"/>
      <c r="AC299" s="2"/>
      <c r="AD299" s="2"/>
      <c r="AE299" s="2"/>
    </row>
    <row r="300" spans="1:31" ht="14.25" customHeight="1" x14ac:dyDescent="0.3">
      <c r="A300" s="278"/>
      <c r="B300" s="290"/>
      <c r="C300" s="278"/>
      <c r="D300" s="198" t="s">
        <v>471</v>
      </c>
      <c r="E300" s="18" t="s">
        <v>472</v>
      </c>
      <c r="F300" s="87" t="s">
        <v>421</v>
      </c>
      <c r="G300" s="43">
        <f>IF(F300="Prevenir",15,IF(F300="Detectar",10,0))</f>
        <v>0</v>
      </c>
      <c r="H300" s="362"/>
      <c r="I300" s="362"/>
      <c r="J300" s="362"/>
      <c r="K300" s="290"/>
      <c r="L300" s="2"/>
      <c r="M300" s="2"/>
      <c r="N300" s="2"/>
      <c r="O300" s="2"/>
      <c r="P300" s="2"/>
      <c r="Q300" s="2"/>
      <c r="R300" s="2"/>
      <c r="S300" s="2"/>
      <c r="T300" s="2"/>
      <c r="U300" s="2"/>
      <c r="V300" s="2"/>
      <c r="W300" s="2"/>
      <c r="X300" s="2"/>
      <c r="Y300" s="2"/>
      <c r="Z300" s="2"/>
      <c r="AA300" s="2"/>
      <c r="AB300" s="2"/>
      <c r="AC300" s="2"/>
      <c r="AD300" s="2"/>
      <c r="AE300" s="2"/>
    </row>
    <row r="301" spans="1:31" ht="14.25" customHeight="1" x14ac:dyDescent="0.3">
      <c r="A301" s="278"/>
      <c r="B301" s="290"/>
      <c r="C301" s="278"/>
      <c r="D301" s="198" t="s">
        <v>483</v>
      </c>
      <c r="E301" s="18" t="s">
        <v>474</v>
      </c>
      <c r="F301" s="43" t="s">
        <v>421</v>
      </c>
      <c r="G301" s="43">
        <f>IF(F301="Confiable",15,0)</f>
        <v>0</v>
      </c>
      <c r="H301" s="362"/>
      <c r="I301" s="362"/>
      <c r="J301" s="362"/>
      <c r="K301" s="290"/>
      <c r="L301" s="2"/>
      <c r="M301" s="2"/>
      <c r="N301" s="2"/>
      <c r="O301" s="2"/>
      <c r="P301" s="2"/>
      <c r="Q301" s="2"/>
      <c r="R301" s="2"/>
      <c r="S301" s="2"/>
      <c r="T301" s="2"/>
      <c r="U301" s="2"/>
      <c r="V301" s="2"/>
      <c r="W301" s="2"/>
      <c r="X301" s="2"/>
      <c r="Y301" s="2"/>
      <c r="Z301" s="2"/>
      <c r="AA301" s="2"/>
      <c r="AB301" s="2"/>
      <c r="AC301" s="2"/>
      <c r="AD301" s="2"/>
      <c r="AE301" s="2"/>
    </row>
    <row r="302" spans="1:31" ht="14.25" customHeight="1" x14ac:dyDescent="0.3">
      <c r="A302" s="278"/>
      <c r="B302" s="290"/>
      <c r="C302" s="278"/>
      <c r="D302" s="198" t="s">
        <v>484</v>
      </c>
      <c r="E302" s="18" t="s">
        <v>476</v>
      </c>
      <c r="F302" s="87" t="s">
        <v>421</v>
      </c>
      <c r="G302" s="43">
        <f>IF(F302="Se investigan y se resuelven oportunamente",15,0)</f>
        <v>0</v>
      </c>
      <c r="H302" s="362"/>
      <c r="I302" s="362"/>
      <c r="J302" s="362"/>
      <c r="K302" s="290"/>
      <c r="L302" s="2"/>
      <c r="M302" s="2"/>
      <c r="N302" s="2"/>
      <c r="O302" s="2"/>
      <c r="P302" s="2"/>
      <c r="Q302" s="2"/>
      <c r="R302" s="2"/>
      <c r="S302" s="2"/>
      <c r="T302" s="2"/>
      <c r="U302" s="2"/>
      <c r="V302" s="2"/>
      <c r="W302" s="2"/>
      <c r="X302" s="2"/>
      <c r="Y302" s="2"/>
      <c r="Z302" s="2"/>
      <c r="AA302" s="2"/>
      <c r="AB302" s="2"/>
      <c r="AC302" s="2"/>
      <c r="AD302" s="2"/>
      <c r="AE302" s="2"/>
    </row>
    <row r="303" spans="1:31" ht="14.25" customHeight="1" x14ac:dyDescent="0.3">
      <c r="A303" s="337"/>
      <c r="B303" s="341"/>
      <c r="C303" s="337"/>
      <c r="D303" s="202" t="s">
        <v>477</v>
      </c>
      <c r="E303" s="18" t="s">
        <v>478</v>
      </c>
      <c r="F303" s="43" t="s">
        <v>421</v>
      </c>
      <c r="G303" s="43">
        <f>IF(F303="Completa",10,IF(F303="Incompleta",5,0))</f>
        <v>0</v>
      </c>
      <c r="H303" s="363"/>
      <c r="I303" s="363"/>
      <c r="J303" s="363"/>
      <c r="K303" s="341"/>
      <c r="L303" s="2"/>
      <c r="M303" s="2"/>
      <c r="N303" s="2"/>
      <c r="O303" s="2"/>
      <c r="P303" s="2"/>
      <c r="Q303" s="2"/>
      <c r="R303" s="2"/>
      <c r="S303" s="2"/>
      <c r="T303" s="2"/>
      <c r="U303" s="2"/>
      <c r="V303" s="2"/>
      <c r="W303" s="2"/>
      <c r="X303" s="2"/>
      <c r="Y303" s="2"/>
      <c r="Z303" s="2"/>
      <c r="AA303" s="2"/>
      <c r="AB303" s="2"/>
      <c r="AC303" s="2"/>
      <c r="AD303" s="2"/>
      <c r="AE303" s="2"/>
    </row>
    <row r="304" spans="1:31" ht="14.25" customHeight="1" x14ac:dyDescent="0.3">
      <c r="A304" s="219"/>
      <c r="B304" s="220"/>
      <c r="C304" s="217"/>
      <c r="D304" s="206"/>
      <c r="E304" s="207" t="s">
        <v>479</v>
      </c>
      <c r="F304" s="208"/>
      <c r="G304" s="208">
        <f>SUM(G297:G303)</f>
        <v>0</v>
      </c>
      <c r="H304" s="224"/>
      <c r="I304" s="225"/>
      <c r="J304" s="225"/>
      <c r="K304" s="226"/>
      <c r="L304" s="2"/>
      <c r="M304" s="2"/>
      <c r="N304" s="2"/>
      <c r="O304" s="2"/>
      <c r="P304" s="2"/>
      <c r="Q304" s="2"/>
      <c r="R304" s="2"/>
      <c r="S304" s="2"/>
      <c r="T304" s="2"/>
      <c r="U304" s="2"/>
      <c r="V304" s="2"/>
      <c r="W304" s="2"/>
      <c r="X304" s="2"/>
      <c r="Y304" s="2"/>
      <c r="Z304" s="2"/>
      <c r="AA304" s="2"/>
      <c r="AB304" s="2"/>
      <c r="AC304" s="2"/>
      <c r="AD304" s="2"/>
      <c r="AE304" s="2"/>
    </row>
    <row r="305" spans="1:31"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customHeight="1" x14ac:dyDescent="0.3">
      <c r="A306" s="529" t="s">
        <v>451</v>
      </c>
      <c r="B306" s="530" t="s">
        <v>452</v>
      </c>
      <c r="C306" s="532" t="s">
        <v>480</v>
      </c>
      <c r="D306" s="533" t="s">
        <v>454</v>
      </c>
      <c r="E306" s="293"/>
      <c r="F306" s="293"/>
      <c r="G306" s="293"/>
      <c r="H306" s="366"/>
      <c r="I306" s="192" t="s">
        <v>455</v>
      </c>
      <c r="J306" s="526" t="s">
        <v>456</v>
      </c>
      <c r="K306" s="534" t="s">
        <v>457</v>
      </c>
      <c r="L306" s="2"/>
      <c r="M306" s="2"/>
      <c r="N306" s="2"/>
      <c r="O306" s="2"/>
      <c r="P306" s="2"/>
      <c r="Q306" s="2"/>
      <c r="R306" s="2"/>
      <c r="S306" s="2"/>
      <c r="T306" s="2"/>
      <c r="U306" s="2"/>
      <c r="V306" s="2"/>
      <c r="W306" s="2"/>
      <c r="X306" s="2"/>
      <c r="Y306" s="2"/>
      <c r="Z306" s="2"/>
      <c r="AA306" s="2"/>
      <c r="AB306" s="2"/>
      <c r="AC306" s="2"/>
      <c r="AD306" s="2"/>
      <c r="AE306" s="2"/>
    </row>
    <row r="307" spans="1:31" ht="14.25" customHeight="1" x14ac:dyDescent="0.3">
      <c r="A307" s="279"/>
      <c r="B307" s="380"/>
      <c r="C307" s="380"/>
      <c r="D307" s="194" t="s">
        <v>458</v>
      </c>
      <c r="E307" s="195" t="s">
        <v>459</v>
      </c>
      <c r="F307" s="194" t="s">
        <v>460</v>
      </c>
      <c r="G307" s="194" t="s">
        <v>461</v>
      </c>
      <c r="H307" s="194" t="s">
        <v>481</v>
      </c>
      <c r="I307" s="197" t="s">
        <v>463</v>
      </c>
      <c r="J307" s="380"/>
      <c r="K307" s="291"/>
      <c r="L307" s="2"/>
      <c r="M307" s="2"/>
      <c r="N307" s="2"/>
      <c r="O307" s="2"/>
      <c r="P307" s="2"/>
      <c r="Q307" s="2"/>
      <c r="R307" s="2"/>
      <c r="S307" s="2"/>
      <c r="T307" s="2"/>
      <c r="U307" s="2"/>
      <c r="V307" s="2"/>
      <c r="W307" s="2"/>
      <c r="X307" s="2"/>
      <c r="Y307" s="2"/>
      <c r="Z307" s="2"/>
      <c r="AA307" s="2"/>
      <c r="AB307" s="2"/>
      <c r="AC307" s="2"/>
      <c r="AD307" s="2"/>
      <c r="AE307" s="2"/>
    </row>
    <row r="308" spans="1:31" ht="14.25" customHeight="1" x14ac:dyDescent="0.3">
      <c r="A308" s="547" t="str">
        <f>DESCRIPCION!A37</f>
        <v>j</v>
      </c>
      <c r="B308" s="404">
        <f>DESCRIPCION!D37</f>
        <v>0</v>
      </c>
      <c r="C308" s="547"/>
      <c r="D308" s="539" t="s">
        <v>465</v>
      </c>
      <c r="E308" s="199" t="s">
        <v>466</v>
      </c>
      <c r="F308" s="200" t="s">
        <v>421</v>
      </c>
      <c r="G308" s="200">
        <f>IF(F308="Asignado",15,0)</f>
        <v>0</v>
      </c>
      <c r="H308" s="528" t="str">
        <f>IF(AND(G315&gt;0,G315&lt;=85),"Débil",IF(AND(G315&gt;85,G315&lt;=95),"Moderado",IF(G315&gt;96,"Fuerte"," ")))</f>
        <v xml:space="preserve"> </v>
      </c>
      <c r="I308" s="528" t="s">
        <v>421</v>
      </c>
      <c r="J308" s="528"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538"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row>
    <row r="309" spans="1:31" ht="14.25" customHeight="1" x14ac:dyDescent="0.3">
      <c r="A309" s="278"/>
      <c r="B309" s="290"/>
      <c r="C309" s="278"/>
      <c r="D309" s="362"/>
      <c r="E309" s="18" t="s">
        <v>468</v>
      </c>
      <c r="F309" s="43" t="s">
        <v>421</v>
      </c>
      <c r="G309" s="43">
        <f>IF(F309="Adecuado",15,0)</f>
        <v>0</v>
      </c>
      <c r="H309" s="362"/>
      <c r="I309" s="362"/>
      <c r="J309" s="362"/>
      <c r="K309" s="290"/>
      <c r="L309" s="2"/>
      <c r="M309" s="2"/>
      <c r="N309" s="2"/>
      <c r="O309" s="2"/>
      <c r="P309" s="2"/>
      <c r="Q309" s="2"/>
      <c r="R309" s="2"/>
      <c r="S309" s="2"/>
      <c r="T309" s="2"/>
      <c r="U309" s="2"/>
      <c r="V309" s="2"/>
      <c r="W309" s="2"/>
      <c r="X309" s="2"/>
      <c r="Y309" s="2"/>
      <c r="Z309" s="2"/>
      <c r="AA309" s="2"/>
      <c r="AB309" s="2"/>
      <c r="AC309" s="2"/>
      <c r="AD309" s="2"/>
      <c r="AE309" s="2"/>
    </row>
    <row r="310" spans="1:31" ht="14.25" customHeight="1" x14ac:dyDescent="0.3">
      <c r="A310" s="278"/>
      <c r="B310" s="290"/>
      <c r="C310" s="278"/>
      <c r="D310" s="198" t="s">
        <v>469</v>
      </c>
      <c r="E310" s="18" t="s">
        <v>470</v>
      </c>
      <c r="F310" s="43" t="s">
        <v>421</v>
      </c>
      <c r="G310" s="43">
        <f>IF(F310="Oportuna",15,0)</f>
        <v>0</v>
      </c>
      <c r="H310" s="362"/>
      <c r="I310" s="362"/>
      <c r="J310" s="362"/>
      <c r="K310" s="290"/>
      <c r="L310" s="2"/>
      <c r="M310" s="2"/>
      <c r="N310" s="2"/>
      <c r="O310" s="2"/>
      <c r="P310" s="2"/>
      <c r="Q310" s="2"/>
      <c r="R310" s="2"/>
      <c r="S310" s="2"/>
      <c r="T310" s="2"/>
      <c r="U310" s="2"/>
      <c r="V310" s="2"/>
      <c r="W310" s="2"/>
      <c r="X310" s="2"/>
      <c r="Y310" s="2"/>
      <c r="Z310" s="2"/>
      <c r="AA310" s="2"/>
      <c r="AB310" s="2"/>
      <c r="AC310" s="2"/>
      <c r="AD310" s="2"/>
      <c r="AE310" s="2"/>
    </row>
    <row r="311" spans="1:31" ht="14.25" customHeight="1" x14ac:dyDescent="0.3">
      <c r="A311" s="278"/>
      <c r="B311" s="290"/>
      <c r="C311" s="278"/>
      <c r="D311" s="198" t="s">
        <v>471</v>
      </c>
      <c r="E311" s="18" t="s">
        <v>472</v>
      </c>
      <c r="F311" s="87" t="s">
        <v>421</v>
      </c>
      <c r="G311" s="43">
        <f>IF(F311="Prevenir",15,IF(F311="Detectar",10,0))</f>
        <v>0</v>
      </c>
      <c r="H311" s="362"/>
      <c r="I311" s="362"/>
      <c r="J311" s="362"/>
      <c r="K311" s="290"/>
      <c r="L311" s="2"/>
      <c r="M311" s="2"/>
      <c r="N311" s="2"/>
      <c r="O311" s="2"/>
      <c r="P311" s="2"/>
      <c r="Q311" s="2"/>
      <c r="R311" s="2"/>
      <c r="S311" s="2"/>
      <c r="T311" s="2"/>
      <c r="U311" s="2"/>
      <c r="V311" s="2"/>
      <c r="W311" s="2"/>
      <c r="X311" s="2"/>
      <c r="Y311" s="2"/>
      <c r="Z311" s="2"/>
      <c r="AA311" s="2"/>
      <c r="AB311" s="2"/>
      <c r="AC311" s="2"/>
      <c r="AD311" s="2"/>
      <c r="AE311" s="2"/>
    </row>
    <row r="312" spans="1:31" ht="14.25" customHeight="1" x14ac:dyDescent="0.3">
      <c r="A312" s="278"/>
      <c r="B312" s="290"/>
      <c r="C312" s="278"/>
      <c r="D312" s="198" t="s">
        <v>483</v>
      </c>
      <c r="E312" s="18" t="s">
        <v>474</v>
      </c>
      <c r="F312" s="43" t="s">
        <v>421</v>
      </c>
      <c r="G312" s="43">
        <f>IF(F312="Confiable",15,0)</f>
        <v>0</v>
      </c>
      <c r="H312" s="362"/>
      <c r="I312" s="362"/>
      <c r="J312" s="362"/>
      <c r="K312" s="290"/>
      <c r="L312" s="2"/>
      <c r="M312" s="2"/>
      <c r="N312" s="2"/>
      <c r="O312" s="2"/>
      <c r="P312" s="2"/>
      <c r="Q312" s="2"/>
      <c r="R312" s="2"/>
      <c r="S312" s="2"/>
      <c r="T312" s="2"/>
      <c r="U312" s="2"/>
      <c r="V312" s="2"/>
      <c r="W312" s="2"/>
      <c r="X312" s="2"/>
      <c r="Y312" s="2"/>
      <c r="Z312" s="2"/>
      <c r="AA312" s="2"/>
      <c r="AB312" s="2"/>
      <c r="AC312" s="2"/>
      <c r="AD312" s="2"/>
      <c r="AE312" s="2"/>
    </row>
    <row r="313" spans="1:31" ht="14.25" customHeight="1" x14ac:dyDescent="0.3">
      <c r="A313" s="278"/>
      <c r="B313" s="290"/>
      <c r="C313" s="278"/>
      <c r="D313" s="198" t="s">
        <v>484</v>
      </c>
      <c r="E313" s="18" t="s">
        <v>476</v>
      </c>
      <c r="F313" s="87" t="s">
        <v>421</v>
      </c>
      <c r="G313" s="43">
        <f>IF(F313="Se investigan y se resuelven oportunamente",15,0)</f>
        <v>0</v>
      </c>
      <c r="H313" s="362"/>
      <c r="I313" s="362"/>
      <c r="J313" s="362"/>
      <c r="K313" s="290"/>
      <c r="L313" s="2"/>
      <c r="M313" s="2"/>
      <c r="N313" s="2"/>
      <c r="O313" s="2"/>
      <c r="P313" s="2"/>
      <c r="Q313" s="2"/>
      <c r="R313" s="2"/>
      <c r="S313" s="2"/>
      <c r="T313" s="2"/>
      <c r="U313" s="2"/>
      <c r="V313" s="2"/>
      <c r="W313" s="2"/>
      <c r="X313" s="2"/>
      <c r="Y313" s="2"/>
      <c r="Z313" s="2"/>
      <c r="AA313" s="2"/>
      <c r="AB313" s="2"/>
      <c r="AC313" s="2"/>
      <c r="AD313" s="2"/>
      <c r="AE313" s="2"/>
    </row>
    <row r="314" spans="1:31" ht="14.25" customHeight="1" x14ac:dyDescent="0.3">
      <c r="A314" s="337"/>
      <c r="B314" s="341"/>
      <c r="C314" s="337"/>
      <c r="D314" s="202" t="s">
        <v>477</v>
      </c>
      <c r="E314" s="18" t="s">
        <v>478</v>
      </c>
      <c r="F314" s="43" t="s">
        <v>421</v>
      </c>
      <c r="G314" s="43">
        <f>IF(F314="Completa",10,IF(F314="Incompleta",5,0))</f>
        <v>0</v>
      </c>
      <c r="H314" s="363"/>
      <c r="I314" s="363"/>
      <c r="J314" s="363"/>
      <c r="K314" s="341"/>
      <c r="L314" s="2"/>
      <c r="M314" s="2"/>
      <c r="N314" s="2"/>
      <c r="O314" s="2"/>
      <c r="P314" s="2"/>
      <c r="Q314" s="2"/>
      <c r="R314" s="2"/>
      <c r="S314" s="2"/>
      <c r="T314" s="2"/>
      <c r="U314" s="2"/>
      <c r="V314" s="2"/>
      <c r="W314" s="2"/>
      <c r="X314" s="2"/>
      <c r="Y314" s="2"/>
      <c r="Z314" s="2"/>
      <c r="AA314" s="2"/>
      <c r="AB314" s="2"/>
      <c r="AC314" s="2"/>
      <c r="AD314" s="2"/>
      <c r="AE314" s="2"/>
    </row>
    <row r="315" spans="1:31" ht="14.25" customHeight="1" x14ac:dyDescent="0.3">
      <c r="A315" s="219"/>
      <c r="B315" s="220"/>
      <c r="C315" s="217"/>
      <c r="D315" s="206"/>
      <c r="E315" s="207" t="s">
        <v>479</v>
      </c>
      <c r="F315" s="208"/>
      <c r="G315" s="208">
        <f>SUM(G308:G314)</f>
        <v>0</v>
      </c>
      <c r="H315" s="224"/>
      <c r="I315" s="225"/>
      <c r="J315" s="225"/>
      <c r="K315" s="226"/>
      <c r="L315" s="2"/>
      <c r="M315" s="2"/>
      <c r="N315" s="2"/>
      <c r="O315" s="2"/>
      <c r="P315" s="2"/>
      <c r="Q315" s="2"/>
      <c r="R315" s="2"/>
      <c r="S315" s="2"/>
      <c r="T315" s="2"/>
      <c r="U315" s="2"/>
      <c r="V315" s="2"/>
      <c r="W315" s="2"/>
      <c r="X315" s="2"/>
      <c r="Y315" s="2"/>
      <c r="Z315" s="2"/>
      <c r="AA315" s="2"/>
      <c r="AB315" s="2"/>
      <c r="AC315" s="2"/>
      <c r="AD315" s="2"/>
      <c r="AE315" s="2"/>
    </row>
    <row r="316" spans="1:31"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customHeight="1" x14ac:dyDescent="0.3">
      <c r="A317" s="529" t="s">
        <v>451</v>
      </c>
      <c r="B317" s="530" t="s">
        <v>452</v>
      </c>
      <c r="C317" s="532" t="s">
        <v>480</v>
      </c>
      <c r="D317" s="533" t="s">
        <v>454</v>
      </c>
      <c r="E317" s="293"/>
      <c r="F317" s="293"/>
      <c r="G317" s="293"/>
      <c r="H317" s="366"/>
      <c r="I317" s="192" t="s">
        <v>455</v>
      </c>
      <c r="J317" s="526" t="s">
        <v>456</v>
      </c>
      <c r="K317" s="534" t="s">
        <v>457</v>
      </c>
      <c r="L317" s="2"/>
      <c r="M317" s="2"/>
      <c r="N317" s="2"/>
      <c r="O317" s="2"/>
      <c r="P317" s="2"/>
      <c r="Q317" s="2"/>
      <c r="R317" s="2"/>
      <c r="S317" s="2"/>
      <c r="T317" s="2"/>
      <c r="U317" s="2"/>
      <c r="V317" s="2"/>
      <c r="W317" s="2"/>
      <c r="X317" s="2"/>
      <c r="Y317" s="2"/>
      <c r="Z317" s="2"/>
      <c r="AA317" s="2"/>
      <c r="AB317" s="2"/>
      <c r="AC317" s="2"/>
      <c r="AD317" s="2"/>
      <c r="AE317" s="2"/>
    </row>
    <row r="318" spans="1:31" ht="14.25" customHeight="1" x14ac:dyDescent="0.3">
      <c r="A318" s="279"/>
      <c r="B318" s="380"/>
      <c r="C318" s="380"/>
      <c r="D318" s="194" t="s">
        <v>458</v>
      </c>
      <c r="E318" s="195" t="s">
        <v>459</v>
      </c>
      <c r="F318" s="194" t="s">
        <v>460</v>
      </c>
      <c r="G318" s="194" t="s">
        <v>461</v>
      </c>
      <c r="H318" s="194" t="s">
        <v>481</v>
      </c>
      <c r="I318" s="197" t="s">
        <v>463</v>
      </c>
      <c r="J318" s="380"/>
      <c r="K318" s="291"/>
      <c r="L318" s="2"/>
      <c r="M318" s="2"/>
      <c r="N318" s="2"/>
      <c r="O318" s="2"/>
      <c r="P318" s="2"/>
      <c r="Q318" s="2"/>
      <c r="R318" s="2"/>
      <c r="S318" s="2"/>
      <c r="T318" s="2"/>
      <c r="U318" s="2"/>
      <c r="V318" s="2"/>
      <c r="W318" s="2"/>
      <c r="X318" s="2"/>
      <c r="Y318" s="2"/>
      <c r="Z318" s="2"/>
      <c r="AA318" s="2"/>
      <c r="AB318" s="2"/>
      <c r="AC318" s="2"/>
      <c r="AD318" s="2"/>
      <c r="AE318" s="2"/>
    </row>
    <row r="319" spans="1:31" ht="14.25" customHeight="1" x14ac:dyDescent="0.3">
      <c r="A319" s="547" t="str">
        <f>DESCRIPCION!A37</f>
        <v>j</v>
      </c>
      <c r="B319" s="404">
        <f>DESCRIPCION!D38</f>
        <v>0</v>
      </c>
      <c r="C319" s="547"/>
      <c r="D319" s="539" t="s">
        <v>465</v>
      </c>
      <c r="E319" s="199" t="s">
        <v>466</v>
      </c>
      <c r="F319" s="200" t="s">
        <v>421</v>
      </c>
      <c r="G319" s="200">
        <f>IF(F319="Asignado",15,0)</f>
        <v>0</v>
      </c>
      <c r="H319" s="528" t="str">
        <f>IF(AND(G326&gt;0,G326&lt;=85),"Débil",IF(AND(G326&gt;85,G326&lt;=95),"Moderado",IF(G326&gt;96,"Fuerte"," ")))</f>
        <v xml:space="preserve"> </v>
      </c>
      <c r="I319" s="528" t="s">
        <v>444</v>
      </c>
      <c r="J319" s="528"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538"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row>
    <row r="320" spans="1:31" ht="14.25" customHeight="1" x14ac:dyDescent="0.3">
      <c r="A320" s="278"/>
      <c r="B320" s="290"/>
      <c r="C320" s="278"/>
      <c r="D320" s="362"/>
      <c r="E320" s="18" t="s">
        <v>468</v>
      </c>
      <c r="F320" s="43" t="s">
        <v>421</v>
      </c>
      <c r="G320" s="43">
        <f>IF(F320="Adecuado",15,0)</f>
        <v>0</v>
      </c>
      <c r="H320" s="362"/>
      <c r="I320" s="362"/>
      <c r="J320" s="362"/>
      <c r="K320" s="290"/>
      <c r="L320" s="2"/>
      <c r="M320" s="2"/>
      <c r="N320" s="2"/>
      <c r="O320" s="2"/>
      <c r="P320" s="2"/>
      <c r="Q320" s="2"/>
      <c r="R320" s="2"/>
      <c r="S320" s="2"/>
      <c r="T320" s="2"/>
      <c r="U320" s="2"/>
      <c r="V320" s="2"/>
      <c r="W320" s="2"/>
      <c r="X320" s="2"/>
      <c r="Y320" s="2"/>
      <c r="Z320" s="2"/>
      <c r="AA320" s="2"/>
      <c r="AB320" s="2"/>
      <c r="AC320" s="2"/>
      <c r="AD320" s="2"/>
      <c r="AE320" s="2"/>
    </row>
    <row r="321" spans="1:31" ht="14.25" customHeight="1" x14ac:dyDescent="0.3">
      <c r="A321" s="278"/>
      <c r="B321" s="290"/>
      <c r="C321" s="278"/>
      <c r="D321" s="198" t="s">
        <v>469</v>
      </c>
      <c r="E321" s="18" t="s">
        <v>470</v>
      </c>
      <c r="F321" s="43" t="s">
        <v>421</v>
      </c>
      <c r="G321" s="43">
        <f>IF(F321="Oportuna",15,0)</f>
        <v>0</v>
      </c>
      <c r="H321" s="362"/>
      <c r="I321" s="362"/>
      <c r="J321" s="362"/>
      <c r="K321" s="290"/>
      <c r="L321" s="2"/>
      <c r="M321" s="2"/>
      <c r="N321" s="2"/>
      <c r="O321" s="2"/>
      <c r="P321" s="2"/>
      <c r="Q321" s="2"/>
      <c r="R321" s="2"/>
      <c r="S321" s="2"/>
      <c r="T321" s="2"/>
      <c r="U321" s="2"/>
      <c r="V321" s="2"/>
      <c r="W321" s="2"/>
      <c r="X321" s="2"/>
      <c r="Y321" s="2"/>
      <c r="Z321" s="2"/>
      <c r="AA321" s="2"/>
      <c r="AB321" s="2"/>
      <c r="AC321" s="2"/>
      <c r="AD321" s="2"/>
      <c r="AE321" s="2"/>
    </row>
    <row r="322" spans="1:31" ht="14.25" customHeight="1" x14ac:dyDescent="0.3">
      <c r="A322" s="278"/>
      <c r="B322" s="290"/>
      <c r="C322" s="278"/>
      <c r="D322" s="198" t="s">
        <v>471</v>
      </c>
      <c r="E322" s="18" t="s">
        <v>472</v>
      </c>
      <c r="F322" s="87" t="s">
        <v>421</v>
      </c>
      <c r="G322" s="43">
        <f>IF(F322="Prevenir",15,IF(F322="Detectar",10,0))</f>
        <v>0</v>
      </c>
      <c r="H322" s="362"/>
      <c r="I322" s="362"/>
      <c r="J322" s="362"/>
      <c r="K322" s="290"/>
      <c r="L322" s="2"/>
      <c r="M322" s="2"/>
      <c r="N322" s="2"/>
      <c r="O322" s="2"/>
      <c r="P322" s="2"/>
      <c r="Q322" s="2"/>
      <c r="R322" s="2"/>
      <c r="S322" s="2"/>
      <c r="T322" s="2"/>
      <c r="U322" s="2"/>
      <c r="V322" s="2"/>
      <c r="W322" s="2"/>
      <c r="X322" s="2"/>
      <c r="Y322" s="2"/>
      <c r="Z322" s="2"/>
      <c r="AA322" s="2"/>
      <c r="AB322" s="2"/>
      <c r="AC322" s="2"/>
      <c r="AD322" s="2"/>
      <c r="AE322" s="2"/>
    </row>
    <row r="323" spans="1:31" ht="14.25" customHeight="1" x14ac:dyDescent="0.3">
      <c r="A323" s="278"/>
      <c r="B323" s="290"/>
      <c r="C323" s="278"/>
      <c r="D323" s="198" t="s">
        <v>483</v>
      </c>
      <c r="E323" s="18" t="s">
        <v>474</v>
      </c>
      <c r="F323" s="43" t="s">
        <v>421</v>
      </c>
      <c r="G323" s="43">
        <f>IF(F323="Confiable",15,0)</f>
        <v>0</v>
      </c>
      <c r="H323" s="362"/>
      <c r="I323" s="362"/>
      <c r="J323" s="362"/>
      <c r="K323" s="290"/>
      <c r="L323" s="2"/>
      <c r="M323" s="2"/>
      <c r="N323" s="2"/>
      <c r="O323" s="2"/>
      <c r="P323" s="2"/>
      <c r="Q323" s="2"/>
      <c r="R323" s="2"/>
      <c r="S323" s="2"/>
      <c r="T323" s="2"/>
      <c r="U323" s="2"/>
      <c r="V323" s="2"/>
      <c r="W323" s="2"/>
      <c r="X323" s="2"/>
      <c r="Y323" s="2"/>
      <c r="Z323" s="2"/>
      <c r="AA323" s="2"/>
      <c r="AB323" s="2"/>
      <c r="AC323" s="2"/>
      <c r="AD323" s="2"/>
      <c r="AE323" s="2"/>
    </row>
    <row r="324" spans="1:31" ht="14.25" customHeight="1" x14ac:dyDescent="0.3">
      <c r="A324" s="278"/>
      <c r="B324" s="290"/>
      <c r="C324" s="278"/>
      <c r="D324" s="198" t="s">
        <v>484</v>
      </c>
      <c r="E324" s="18" t="s">
        <v>476</v>
      </c>
      <c r="F324" s="87" t="s">
        <v>421</v>
      </c>
      <c r="G324" s="43">
        <f>IF(F324="Se investigan y se resuelven oportunamente",15,0)</f>
        <v>0</v>
      </c>
      <c r="H324" s="362"/>
      <c r="I324" s="362"/>
      <c r="J324" s="362"/>
      <c r="K324" s="290"/>
      <c r="L324" s="2"/>
      <c r="M324" s="2"/>
      <c r="N324" s="2"/>
      <c r="O324" s="2"/>
      <c r="P324" s="2"/>
      <c r="Q324" s="2"/>
      <c r="R324" s="2"/>
      <c r="S324" s="2"/>
      <c r="T324" s="2"/>
      <c r="U324" s="2"/>
      <c r="V324" s="2"/>
      <c r="W324" s="2"/>
      <c r="X324" s="2"/>
      <c r="Y324" s="2"/>
      <c r="Z324" s="2"/>
      <c r="AA324" s="2"/>
      <c r="AB324" s="2"/>
      <c r="AC324" s="2"/>
      <c r="AD324" s="2"/>
      <c r="AE324" s="2"/>
    </row>
    <row r="325" spans="1:31" ht="14.25" customHeight="1" x14ac:dyDescent="0.3">
      <c r="A325" s="337"/>
      <c r="B325" s="341"/>
      <c r="C325" s="337"/>
      <c r="D325" s="202" t="s">
        <v>477</v>
      </c>
      <c r="E325" s="18" t="s">
        <v>478</v>
      </c>
      <c r="F325" s="43" t="s">
        <v>421</v>
      </c>
      <c r="G325" s="43">
        <f>IF(F325="Completa",10,IF(F325="Incompleta",5,0))</f>
        <v>0</v>
      </c>
      <c r="H325" s="363"/>
      <c r="I325" s="363"/>
      <c r="J325" s="363"/>
      <c r="K325" s="341"/>
      <c r="L325" s="2"/>
      <c r="M325" s="2"/>
      <c r="N325" s="2"/>
      <c r="O325" s="2"/>
      <c r="P325" s="2"/>
      <c r="Q325" s="2"/>
      <c r="R325" s="2"/>
      <c r="S325" s="2"/>
      <c r="T325" s="2"/>
      <c r="U325" s="2"/>
      <c r="V325" s="2"/>
      <c r="W325" s="2"/>
      <c r="X325" s="2"/>
      <c r="Y325" s="2"/>
      <c r="Z325" s="2"/>
      <c r="AA325" s="2"/>
      <c r="AB325" s="2"/>
      <c r="AC325" s="2"/>
      <c r="AD325" s="2"/>
      <c r="AE325" s="2"/>
    </row>
    <row r="326" spans="1:31" ht="14.25" customHeight="1" x14ac:dyDescent="0.3">
      <c r="A326" s="219"/>
      <c r="B326" s="220"/>
      <c r="C326" s="217"/>
      <c r="D326" s="206"/>
      <c r="E326" s="207" t="s">
        <v>479</v>
      </c>
      <c r="F326" s="208"/>
      <c r="G326" s="208">
        <f>SUM(G319:G325)</f>
        <v>0</v>
      </c>
      <c r="H326" s="224"/>
      <c r="I326" s="225"/>
      <c r="J326" s="225"/>
      <c r="K326" s="226"/>
      <c r="L326" s="2"/>
      <c r="M326" s="2"/>
      <c r="N326" s="2"/>
      <c r="O326" s="2"/>
      <c r="P326" s="2"/>
      <c r="Q326" s="2"/>
      <c r="R326" s="2"/>
      <c r="S326" s="2"/>
      <c r="T326" s="2"/>
      <c r="U326" s="2"/>
      <c r="V326" s="2"/>
      <c r="W326" s="2"/>
      <c r="X326" s="2"/>
      <c r="Y326" s="2"/>
      <c r="Z326" s="2"/>
      <c r="AA326" s="2"/>
      <c r="AB326" s="2"/>
      <c r="AC326" s="2"/>
      <c r="AD326" s="2"/>
      <c r="AE326" s="2"/>
    </row>
    <row r="327" spans="1:31"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customHeight="1" x14ac:dyDescent="0.3">
      <c r="A328" s="529" t="s">
        <v>451</v>
      </c>
      <c r="B328" s="530" t="s">
        <v>452</v>
      </c>
      <c r="C328" s="532" t="s">
        <v>480</v>
      </c>
      <c r="D328" s="533" t="s">
        <v>454</v>
      </c>
      <c r="E328" s="293"/>
      <c r="F328" s="293"/>
      <c r="G328" s="293"/>
      <c r="H328" s="366"/>
      <c r="I328" s="192" t="s">
        <v>455</v>
      </c>
      <c r="J328" s="526" t="s">
        <v>456</v>
      </c>
      <c r="K328" s="534" t="s">
        <v>457</v>
      </c>
      <c r="L328" s="2"/>
      <c r="M328" s="2"/>
      <c r="N328" s="2"/>
      <c r="O328" s="2"/>
      <c r="P328" s="2"/>
      <c r="Q328" s="2"/>
      <c r="R328" s="2"/>
      <c r="S328" s="2"/>
      <c r="T328" s="2"/>
      <c r="U328" s="2"/>
      <c r="V328" s="2"/>
      <c r="W328" s="2"/>
      <c r="X328" s="2"/>
      <c r="Y328" s="2"/>
      <c r="Z328" s="2"/>
      <c r="AA328" s="2"/>
      <c r="AB328" s="2"/>
      <c r="AC328" s="2"/>
      <c r="AD328" s="2"/>
      <c r="AE328" s="2"/>
    </row>
    <row r="329" spans="1:31" ht="14.25" customHeight="1" x14ac:dyDescent="0.3">
      <c r="A329" s="279"/>
      <c r="B329" s="380"/>
      <c r="C329" s="380"/>
      <c r="D329" s="194" t="s">
        <v>458</v>
      </c>
      <c r="E329" s="195" t="s">
        <v>459</v>
      </c>
      <c r="F329" s="194" t="s">
        <v>460</v>
      </c>
      <c r="G329" s="194" t="s">
        <v>461</v>
      </c>
      <c r="H329" s="194" t="s">
        <v>481</v>
      </c>
      <c r="I329" s="197" t="s">
        <v>463</v>
      </c>
      <c r="J329" s="380"/>
      <c r="K329" s="291"/>
      <c r="L329" s="2"/>
      <c r="M329" s="2"/>
      <c r="N329" s="2"/>
      <c r="O329" s="2"/>
      <c r="P329" s="2"/>
      <c r="Q329" s="2"/>
      <c r="R329" s="2"/>
      <c r="S329" s="2"/>
      <c r="T329" s="2"/>
      <c r="U329" s="2"/>
      <c r="V329" s="2"/>
      <c r="W329" s="2"/>
      <c r="X329" s="2"/>
      <c r="Y329" s="2"/>
      <c r="Z329" s="2"/>
      <c r="AA329" s="2"/>
      <c r="AB329" s="2"/>
      <c r="AC329" s="2"/>
      <c r="AD329" s="2"/>
      <c r="AE329" s="2"/>
    </row>
    <row r="330" spans="1:31" ht="14.25" customHeight="1" x14ac:dyDescent="0.3">
      <c r="A330" s="547" t="str">
        <f>DESCRIPCION!A37</f>
        <v>j</v>
      </c>
      <c r="B330" s="404">
        <f>DESCRIPCION!D39</f>
        <v>0</v>
      </c>
      <c r="C330" s="547"/>
      <c r="D330" s="539" t="s">
        <v>465</v>
      </c>
      <c r="E330" s="199" t="s">
        <v>466</v>
      </c>
      <c r="F330" s="200" t="s">
        <v>421</v>
      </c>
      <c r="G330" s="200">
        <f>IF(F330="Asignado",15,0)</f>
        <v>0</v>
      </c>
      <c r="H330" s="528" t="str">
        <f>IF(AND(G337&gt;0,G337&lt;=85),"Débil",IF(AND(G337&gt;85,G337&lt;=95),"Moderado",IF(G337&gt;96,"Fuerte"," ")))</f>
        <v xml:space="preserve"> </v>
      </c>
      <c r="I330" s="528" t="s">
        <v>421</v>
      </c>
      <c r="J330" s="528"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538"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row>
    <row r="331" spans="1:31" ht="14.25" customHeight="1" x14ac:dyDescent="0.3">
      <c r="A331" s="278"/>
      <c r="B331" s="290"/>
      <c r="C331" s="278"/>
      <c r="D331" s="362"/>
      <c r="E331" s="18" t="s">
        <v>468</v>
      </c>
      <c r="F331" s="43" t="s">
        <v>421</v>
      </c>
      <c r="G331" s="43">
        <f>IF(F331="Adecuado",15,0)</f>
        <v>0</v>
      </c>
      <c r="H331" s="362"/>
      <c r="I331" s="362"/>
      <c r="J331" s="362"/>
      <c r="K331" s="290"/>
      <c r="L331" s="2"/>
      <c r="M331" s="2"/>
      <c r="N331" s="2"/>
      <c r="O331" s="2"/>
      <c r="P331" s="2"/>
      <c r="Q331" s="2"/>
      <c r="R331" s="2"/>
      <c r="S331" s="2"/>
      <c r="T331" s="2"/>
      <c r="U331" s="2"/>
      <c r="V331" s="2"/>
      <c r="W331" s="2"/>
      <c r="X331" s="2"/>
      <c r="Y331" s="2"/>
      <c r="Z331" s="2"/>
      <c r="AA331" s="2"/>
      <c r="AB331" s="2"/>
      <c r="AC331" s="2"/>
      <c r="AD331" s="2"/>
      <c r="AE331" s="2"/>
    </row>
    <row r="332" spans="1:31" ht="14.25" customHeight="1" x14ac:dyDescent="0.3">
      <c r="A332" s="278"/>
      <c r="B332" s="290"/>
      <c r="C332" s="278"/>
      <c r="D332" s="198" t="s">
        <v>469</v>
      </c>
      <c r="E332" s="18" t="s">
        <v>470</v>
      </c>
      <c r="F332" s="43" t="s">
        <v>421</v>
      </c>
      <c r="G332" s="43">
        <f>IF(F332="Oportuna",15,0)</f>
        <v>0</v>
      </c>
      <c r="H332" s="362"/>
      <c r="I332" s="362"/>
      <c r="J332" s="362"/>
      <c r="K332" s="290"/>
      <c r="L332" s="2"/>
      <c r="M332" s="2"/>
      <c r="N332" s="2"/>
      <c r="O332" s="2"/>
      <c r="P332" s="2"/>
      <c r="Q332" s="2"/>
      <c r="R332" s="2"/>
      <c r="S332" s="2"/>
      <c r="T332" s="2"/>
      <c r="U332" s="2"/>
      <c r="V332" s="2"/>
      <c r="W332" s="2"/>
      <c r="X332" s="2"/>
      <c r="Y332" s="2"/>
      <c r="Z332" s="2"/>
      <c r="AA332" s="2"/>
      <c r="AB332" s="2"/>
      <c r="AC332" s="2"/>
      <c r="AD332" s="2"/>
      <c r="AE332" s="2"/>
    </row>
    <row r="333" spans="1:31" ht="14.25" customHeight="1" x14ac:dyDescent="0.3">
      <c r="A333" s="278"/>
      <c r="B333" s="290"/>
      <c r="C333" s="278"/>
      <c r="D333" s="198" t="s">
        <v>471</v>
      </c>
      <c r="E333" s="18" t="s">
        <v>472</v>
      </c>
      <c r="F333" s="87" t="s">
        <v>421</v>
      </c>
      <c r="G333" s="43">
        <f>IF(F333="Prevenir",15,IF(F333="Detectar",10,0))</f>
        <v>0</v>
      </c>
      <c r="H333" s="362"/>
      <c r="I333" s="362"/>
      <c r="J333" s="362"/>
      <c r="K333" s="290"/>
      <c r="L333" s="2"/>
      <c r="M333" s="2"/>
      <c r="N333" s="2"/>
      <c r="O333" s="2"/>
      <c r="P333" s="2"/>
      <c r="Q333" s="2"/>
      <c r="R333" s="2"/>
      <c r="S333" s="2"/>
      <c r="T333" s="2"/>
      <c r="U333" s="2"/>
      <c r="V333" s="2"/>
      <c r="W333" s="2"/>
      <c r="X333" s="2"/>
      <c r="Y333" s="2"/>
      <c r="Z333" s="2"/>
      <c r="AA333" s="2"/>
      <c r="AB333" s="2"/>
      <c r="AC333" s="2"/>
      <c r="AD333" s="2"/>
      <c r="AE333" s="2"/>
    </row>
    <row r="334" spans="1:31" ht="14.25" customHeight="1" x14ac:dyDescent="0.3">
      <c r="A334" s="278"/>
      <c r="B334" s="290"/>
      <c r="C334" s="278"/>
      <c r="D334" s="198" t="s">
        <v>483</v>
      </c>
      <c r="E334" s="18" t="s">
        <v>474</v>
      </c>
      <c r="F334" s="43" t="s">
        <v>421</v>
      </c>
      <c r="G334" s="43">
        <f>IF(F334="Confiable",15,0)</f>
        <v>0</v>
      </c>
      <c r="H334" s="362"/>
      <c r="I334" s="362"/>
      <c r="J334" s="362"/>
      <c r="K334" s="290"/>
      <c r="L334" s="2"/>
      <c r="M334" s="2"/>
      <c r="N334" s="2"/>
      <c r="O334" s="2"/>
      <c r="P334" s="2"/>
      <c r="Q334" s="2"/>
      <c r="R334" s="2"/>
      <c r="S334" s="2"/>
      <c r="T334" s="2"/>
      <c r="U334" s="2"/>
      <c r="V334" s="2"/>
      <c r="W334" s="2"/>
      <c r="X334" s="2"/>
      <c r="Y334" s="2"/>
      <c r="Z334" s="2"/>
      <c r="AA334" s="2"/>
      <c r="AB334" s="2"/>
      <c r="AC334" s="2"/>
      <c r="AD334" s="2"/>
      <c r="AE334" s="2"/>
    </row>
    <row r="335" spans="1:31" ht="14.25" customHeight="1" x14ac:dyDescent="0.3">
      <c r="A335" s="278"/>
      <c r="B335" s="290"/>
      <c r="C335" s="278"/>
      <c r="D335" s="198" t="s">
        <v>484</v>
      </c>
      <c r="E335" s="18" t="s">
        <v>476</v>
      </c>
      <c r="F335" s="87" t="s">
        <v>421</v>
      </c>
      <c r="G335" s="43">
        <f>IF(F335="Se investigan y se resuelven oportunamente",15,0)</f>
        <v>0</v>
      </c>
      <c r="H335" s="362"/>
      <c r="I335" s="362"/>
      <c r="J335" s="362"/>
      <c r="K335" s="290"/>
      <c r="L335" s="2"/>
      <c r="M335" s="2"/>
      <c r="N335" s="2"/>
      <c r="O335" s="2"/>
      <c r="P335" s="2"/>
      <c r="Q335" s="2"/>
      <c r="R335" s="2"/>
      <c r="S335" s="2"/>
      <c r="T335" s="2"/>
      <c r="U335" s="2"/>
      <c r="V335" s="2"/>
      <c r="W335" s="2"/>
      <c r="X335" s="2"/>
      <c r="Y335" s="2"/>
      <c r="Z335" s="2"/>
      <c r="AA335" s="2"/>
      <c r="AB335" s="2"/>
      <c r="AC335" s="2"/>
      <c r="AD335" s="2"/>
      <c r="AE335" s="2"/>
    </row>
    <row r="336" spans="1:31" ht="14.25" customHeight="1" x14ac:dyDescent="0.3">
      <c r="A336" s="337"/>
      <c r="B336" s="341"/>
      <c r="C336" s="337"/>
      <c r="D336" s="202" t="s">
        <v>477</v>
      </c>
      <c r="E336" s="18" t="s">
        <v>478</v>
      </c>
      <c r="F336" s="43" t="s">
        <v>421</v>
      </c>
      <c r="G336" s="43">
        <f>IF(F336="Completa",10,IF(F336="Incompleta",5,0))</f>
        <v>0</v>
      </c>
      <c r="H336" s="363"/>
      <c r="I336" s="363"/>
      <c r="J336" s="363"/>
      <c r="K336" s="341"/>
      <c r="L336" s="2"/>
      <c r="M336" s="2"/>
      <c r="N336" s="2"/>
      <c r="O336" s="2"/>
      <c r="P336" s="2"/>
      <c r="Q336" s="2"/>
      <c r="R336" s="2"/>
      <c r="S336" s="2"/>
      <c r="T336" s="2"/>
      <c r="U336" s="2"/>
      <c r="V336" s="2"/>
      <c r="W336" s="2"/>
      <c r="X336" s="2"/>
      <c r="Y336" s="2"/>
      <c r="Z336" s="2"/>
      <c r="AA336" s="2"/>
      <c r="AB336" s="2"/>
      <c r="AC336" s="2"/>
      <c r="AD336" s="2"/>
      <c r="AE336" s="2"/>
    </row>
    <row r="337" spans="1:31" ht="14.25" customHeight="1" x14ac:dyDescent="0.3">
      <c r="A337" s="219"/>
      <c r="B337" s="220"/>
      <c r="C337" s="217"/>
      <c r="D337" s="206"/>
      <c r="E337" s="207" t="s">
        <v>479</v>
      </c>
      <c r="F337" s="208"/>
      <c r="G337" s="208">
        <f>SUM(G330:G336)</f>
        <v>0</v>
      </c>
      <c r="H337" s="224"/>
      <c r="I337" s="225"/>
      <c r="J337" s="225"/>
      <c r="K337" s="226"/>
      <c r="L337" s="2"/>
      <c r="M337" s="2"/>
      <c r="N337" s="2"/>
      <c r="O337" s="2"/>
      <c r="P337" s="2"/>
      <c r="Q337" s="2"/>
      <c r="R337" s="2"/>
      <c r="S337" s="2"/>
      <c r="T337" s="2"/>
      <c r="U337" s="2"/>
      <c r="V337" s="2"/>
      <c r="W337" s="2"/>
      <c r="X337" s="2"/>
      <c r="Y337" s="2"/>
      <c r="Z337" s="2"/>
      <c r="AA337" s="2"/>
      <c r="AB337" s="2"/>
      <c r="AC337" s="2"/>
      <c r="AD337" s="2"/>
      <c r="AE337" s="2"/>
    </row>
    <row r="338" spans="1:31"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5.75" customHeight="1" x14ac:dyDescent="0.3"/>
    <row r="539" spans="1:31" ht="15.75" customHeight="1" x14ac:dyDescent="0.3"/>
    <row r="540" spans="1:31" ht="15.75" customHeight="1" x14ac:dyDescent="0.3"/>
    <row r="541" spans="1:31" ht="15.75" customHeight="1" x14ac:dyDescent="0.3"/>
    <row r="542" spans="1:31" ht="15.75" customHeight="1" x14ac:dyDescent="0.3"/>
    <row r="543" spans="1:31" ht="15.75" customHeight="1" x14ac:dyDescent="0.3"/>
    <row r="544" spans="1:31"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31">
    <mergeCell ref="A273:A274"/>
    <mergeCell ref="B273:B274"/>
    <mergeCell ref="C273:C274"/>
    <mergeCell ref="D273:H273"/>
    <mergeCell ref="J273:J274"/>
    <mergeCell ref="K273:K274"/>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B264:B270"/>
    <mergeCell ref="C264:C270"/>
    <mergeCell ref="D264:D265"/>
    <mergeCell ref="H264:H270"/>
    <mergeCell ref="I264:I270"/>
    <mergeCell ref="J264:J270"/>
    <mergeCell ref="K264:K270"/>
    <mergeCell ref="A264:A270"/>
    <mergeCell ref="A251:A252"/>
    <mergeCell ref="B251:B252"/>
    <mergeCell ref="C251:C252"/>
    <mergeCell ref="D251:H251"/>
    <mergeCell ref="J251:J252"/>
    <mergeCell ref="K251:K252"/>
    <mergeCell ref="B253:B259"/>
    <mergeCell ref="C253:C259"/>
    <mergeCell ref="D253:D254"/>
    <mergeCell ref="H253:H259"/>
    <mergeCell ref="I253:I259"/>
    <mergeCell ref="J253:J259"/>
    <mergeCell ref="K253:K259"/>
    <mergeCell ref="A253:A259"/>
    <mergeCell ref="A240:A241"/>
    <mergeCell ref="B240:B241"/>
    <mergeCell ref="C240:C241"/>
    <mergeCell ref="D240:H240"/>
    <mergeCell ref="J240:J241"/>
    <mergeCell ref="K240:K241"/>
    <mergeCell ref="B242:B248"/>
    <mergeCell ref="C242:C248"/>
    <mergeCell ref="D242:D243"/>
    <mergeCell ref="H242:H248"/>
    <mergeCell ref="I242:I248"/>
    <mergeCell ref="J242:J248"/>
    <mergeCell ref="K242:K248"/>
    <mergeCell ref="A242:A248"/>
    <mergeCell ref="A229:A230"/>
    <mergeCell ref="B229:B230"/>
    <mergeCell ref="C229:C230"/>
    <mergeCell ref="D229:H229"/>
    <mergeCell ref="J229:J230"/>
    <mergeCell ref="K229:K230"/>
    <mergeCell ref="B231:B237"/>
    <mergeCell ref="C231:C237"/>
    <mergeCell ref="D231:D232"/>
    <mergeCell ref="H231:H237"/>
    <mergeCell ref="I231:I237"/>
    <mergeCell ref="J231:J237"/>
    <mergeCell ref="K231:K237"/>
    <mergeCell ref="A231:A237"/>
    <mergeCell ref="A218:A219"/>
    <mergeCell ref="B218:B219"/>
    <mergeCell ref="C218:C219"/>
    <mergeCell ref="D218:H218"/>
    <mergeCell ref="J218:J219"/>
    <mergeCell ref="K218:K219"/>
    <mergeCell ref="B220:B226"/>
    <mergeCell ref="C220:C226"/>
    <mergeCell ref="D220:D221"/>
    <mergeCell ref="H220:H226"/>
    <mergeCell ref="I220:I226"/>
    <mergeCell ref="J220:J226"/>
    <mergeCell ref="K220:K226"/>
    <mergeCell ref="A220:A226"/>
    <mergeCell ref="K207:K208"/>
    <mergeCell ref="B209:B215"/>
    <mergeCell ref="C209:C215"/>
    <mergeCell ref="D209:D210"/>
    <mergeCell ref="H209:H215"/>
    <mergeCell ref="I209:I215"/>
    <mergeCell ref="J209:J215"/>
    <mergeCell ref="K209:K215"/>
    <mergeCell ref="A209:A215"/>
    <mergeCell ref="K64:K65"/>
    <mergeCell ref="A66:A72"/>
    <mergeCell ref="K66:K72"/>
    <mergeCell ref="A330:A336"/>
    <mergeCell ref="B330:B336"/>
    <mergeCell ref="C330:C336"/>
    <mergeCell ref="D330:D331"/>
    <mergeCell ref="H330:H336"/>
    <mergeCell ref="I330:I336"/>
    <mergeCell ref="J330:J336"/>
    <mergeCell ref="K330:K336"/>
    <mergeCell ref="A319:A325"/>
    <mergeCell ref="A328:A329"/>
    <mergeCell ref="B328:B329"/>
    <mergeCell ref="C328:C329"/>
    <mergeCell ref="D328:H328"/>
    <mergeCell ref="J328:J329"/>
    <mergeCell ref="K328:K329"/>
    <mergeCell ref="A198:A204"/>
    <mergeCell ref="A207:A208"/>
    <mergeCell ref="B207:B208"/>
    <mergeCell ref="C207:C208"/>
    <mergeCell ref="D207:H207"/>
    <mergeCell ref="J207:J208"/>
    <mergeCell ref="C53:C54"/>
    <mergeCell ref="D53:H53"/>
    <mergeCell ref="A55:A61"/>
    <mergeCell ref="B55:B61"/>
    <mergeCell ref="C55:C61"/>
    <mergeCell ref="J64:J65"/>
    <mergeCell ref="H66:H72"/>
    <mergeCell ref="I66:I72"/>
    <mergeCell ref="J66:J72"/>
    <mergeCell ref="A64:A65"/>
    <mergeCell ref="B64:B65"/>
    <mergeCell ref="C64:C65"/>
    <mergeCell ref="D64:H64"/>
    <mergeCell ref="A317:A318"/>
    <mergeCell ref="B317:B318"/>
    <mergeCell ref="C317:C318"/>
    <mergeCell ref="D317:H317"/>
    <mergeCell ref="J317:J318"/>
    <mergeCell ref="K317:K318"/>
    <mergeCell ref="B319:B325"/>
    <mergeCell ref="C319:C325"/>
    <mergeCell ref="D319:D320"/>
    <mergeCell ref="H319:H325"/>
    <mergeCell ref="I319:I325"/>
    <mergeCell ref="J319:J325"/>
    <mergeCell ref="K319:K325"/>
    <mergeCell ref="A306:A307"/>
    <mergeCell ref="B306:B307"/>
    <mergeCell ref="C306:C307"/>
    <mergeCell ref="D306:H306"/>
    <mergeCell ref="J306:J307"/>
    <mergeCell ref="K306:K307"/>
    <mergeCell ref="B308:B314"/>
    <mergeCell ref="C308:C314"/>
    <mergeCell ref="D308:D309"/>
    <mergeCell ref="H308:H314"/>
    <mergeCell ref="I308:I314"/>
    <mergeCell ref="J308:J314"/>
    <mergeCell ref="K308:K314"/>
    <mergeCell ref="A308:A314"/>
    <mergeCell ref="A295:A296"/>
    <mergeCell ref="B295:B296"/>
    <mergeCell ref="C295:C296"/>
    <mergeCell ref="D295:H295"/>
    <mergeCell ref="J295:J296"/>
    <mergeCell ref="K295:K296"/>
    <mergeCell ref="B297:B303"/>
    <mergeCell ref="C297:C303"/>
    <mergeCell ref="D297:D298"/>
    <mergeCell ref="H297:H303"/>
    <mergeCell ref="I297:I303"/>
    <mergeCell ref="J297:J303"/>
    <mergeCell ref="K297:K303"/>
    <mergeCell ref="A297:A303"/>
    <mergeCell ref="A284:A285"/>
    <mergeCell ref="B284:B285"/>
    <mergeCell ref="C284:C285"/>
    <mergeCell ref="D284:H284"/>
    <mergeCell ref="J284:J285"/>
    <mergeCell ref="K284:K285"/>
    <mergeCell ref="B286:B292"/>
    <mergeCell ref="C286:C292"/>
    <mergeCell ref="D286:D287"/>
    <mergeCell ref="H286:H292"/>
    <mergeCell ref="I286:I292"/>
    <mergeCell ref="J286:J292"/>
    <mergeCell ref="K286:K292"/>
    <mergeCell ref="A286:A292"/>
    <mergeCell ref="J42:J43"/>
    <mergeCell ref="K42:K43"/>
    <mergeCell ref="H44:H50"/>
    <mergeCell ref="I44:I50"/>
    <mergeCell ref="J44:J50"/>
    <mergeCell ref="K44:K50"/>
    <mergeCell ref="J53:J54"/>
    <mergeCell ref="K53:K54"/>
    <mergeCell ref="A275:A281"/>
    <mergeCell ref="C42:C43"/>
    <mergeCell ref="D44:D45"/>
    <mergeCell ref="A42:A43"/>
    <mergeCell ref="B42:B43"/>
    <mergeCell ref="D42:H42"/>
    <mergeCell ref="A44:A50"/>
    <mergeCell ref="B44:B50"/>
    <mergeCell ref="C44:C50"/>
    <mergeCell ref="D55:D56"/>
    <mergeCell ref="H55:H61"/>
    <mergeCell ref="I55:I61"/>
    <mergeCell ref="J55:J61"/>
    <mergeCell ref="K55:K61"/>
    <mergeCell ref="A53:A54"/>
    <mergeCell ref="B53:B5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 ref="B3:H4"/>
    <mergeCell ref="B5:G5"/>
    <mergeCell ref="A1:A4"/>
    <mergeCell ref="B1:H2"/>
    <mergeCell ref="I1:J1"/>
    <mergeCell ref="K1:K4"/>
    <mergeCell ref="I2:J2"/>
    <mergeCell ref="I3:J3"/>
    <mergeCell ref="I4:J4"/>
    <mergeCell ref="A196:A197"/>
    <mergeCell ref="B196:B197"/>
    <mergeCell ref="C196:C197"/>
    <mergeCell ref="D196:H196"/>
    <mergeCell ref="J196:J197"/>
    <mergeCell ref="K196:K197"/>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B187:B193"/>
    <mergeCell ref="C187:C193"/>
    <mergeCell ref="D187:D188"/>
    <mergeCell ref="H187:H193"/>
    <mergeCell ref="I187:I193"/>
    <mergeCell ref="J187:J193"/>
    <mergeCell ref="K187:K193"/>
    <mergeCell ref="A187:A193"/>
    <mergeCell ref="A174:A175"/>
    <mergeCell ref="B174:B175"/>
    <mergeCell ref="C174:C175"/>
    <mergeCell ref="D174:H174"/>
    <mergeCell ref="J174:J175"/>
    <mergeCell ref="K174:K175"/>
    <mergeCell ref="B176:B182"/>
    <mergeCell ref="C176:C182"/>
    <mergeCell ref="D176:D177"/>
    <mergeCell ref="H176:H182"/>
    <mergeCell ref="I176:I182"/>
    <mergeCell ref="J176:J182"/>
    <mergeCell ref="K176:K182"/>
    <mergeCell ref="A176:A182"/>
    <mergeCell ref="A163:A164"/>
    <mergeCell ref="B163:B164"/>
    <mergeCell ref="C163:C164"/>
    <mergeCell ref="D163:H163"/>
    <mergeCell ref="J163:J164"/>
    <mergeCell ref="K163:K164"/>
    <mergeCell ref="B165:B171"/>
    <mergeCell ref="C165:C171"/>
    <mergeCell ref="D165:D166"/>
    <mergeCell ref="H165:H171"/>
    <mergeCell ref="I165:I171"/>
    <mergeCell ref="J165:J171"/>
    <mergeCell ref="K165:K171"/>
    <mergeCell ref="A165:A171"/>
    <mergeCell ref="A152:A153"/>
    <mergeCell ref="B152:B153"/>
    <mergeCell ref="C152:C153"/>
    <mergeCell ref="D152:H152"/>
    <mergeCell ref="J152:J153"/>
    <mergeCell ref="K152:K153"/>
    <mergeCell ref="B154:B160"/>
    <mergeCell ref="C154:C160"/>
    <mergeCell ref="D154:D155"/>
    <mergeCell ref="H154:H160"/>
    <mergeCell ref="I154:I160"/>
    <mergeCell ref="J154:J160"/>
    <mergeCell ref="K154:K160"/>
    <mergeCell ref="A154:A160"/>
    <mergeCell ref="A141:A142"/>
    <mergeCell ref="B141:B142"/>
    <mergeCell ref="C141:C142"/>
    <mergeCell ref="D141:H141"/>
    <mergeCell ref="J141:J142"/>
    <mergeCell ref="K141:K142"/>
    <mergeCell ref="B143:B149"/>
    <mergeCell ref="C143:C149"/>
    <mergeCell ref="D143:D144"/>
    <mergeCell ref="H143:H149"/>
    <mergeCell ref="I143:I149"/>
    <mergeCell ref="J143:J149"/>
    <mergeCell ref="K143:K149"/>
    <mergeCell ref="A143:A149"/>
    <mergeCell ref="A130:A131"/>
    <mergeCell ref="B130:B131"/>
    <mergeCell ref="C130:C131"/>
    <mergeCell ref="D130:H130"/>
    <mergeCell ref="J130:J131"/>
    <mergeCell ref="K130:K131"/>
    <mergeCell ref="B132:B138"/>
    <mergeCell ref="C132:C138"/>
    <mergeCell ref="D132:D133"/>
    <mergeCell ref="H132:H138"/>
    <mergeCell ref="I132:I138"/>
    <mergeCell ref="J132:J138"/>
    <mergeCell ref="K132:K138"/>
    <mergeCell ref="A132:A138"/>
    <mergeCell ref="A119:A120"/>
    <mergeCell ref="B119:B120"/>
    <mergeCell ref="C119:C120"/>
    <mergeCell ref="D119:H119"/>
    <mergeCell ref="J119:J120"/>
    <mergeCell ref="K119:K120"/>
    <mergeCell ref="B121:B127"/>
    <mergeCell ref="C121:C127"/>
    <mergeCell ref="D121:D122"/>
    <mergeCell ref="H121:H127"/>
    <mergeCell ref="I121:I127"/>
    <mergeCell ref="J121:J127"/>
    <mergeCell ref="K121:K127"/>
    <mergeCell ref="A121:A127"/>
    <mergeCell ref="A108:A109"/>
    <mergeCell ref="B108:B109"/>
    <mergeCell ref="C108:C109"/>
    <mergeCell ref="D108:H108"/>
    <mergeCell ref="J108:J109"/>
    <mergeCell ref="K108:K109"/>
    <mergeCell ref="B110:B116"/>
    <mergeCell ref="C110:C116"/>
    <mergeCell ref="D110:D111"/>
    <mergeCell ref="H110:H116"/>
    <mergeCell ref="I110:I116"/>
    <mergeCell ref="J110:J116"/>
    <mergeCell ref="K110:K116"/>
    <mergeCell ref="A110:A116"/>
    <mergeCell ref="A88:A94"/>
    <mergeCell ref="A97:A98"/>
    <mergeCell ref="B97:B98"/>
    <mergeCell ref="C97:C98"/>
    <mergeCell ref="D97:H97"/>
    <mergeCell ref="J97:J98"/>
    <mergeCell ref="K97:K98"/>
    <mergeCell ref="B99:B105"/>
    <mergeCell ref="C99:C105"/>
    <mergeCell ref="D99:D100"/>
    <mergeCell ref="H99:H105"/>
    <mergeCell ref="I99:I105"/>
    <mergeCell ref="J99:J105"/>
    <mergeCell ref="K99:K105"/>
    <mergeCell ref="A99:A105"/>
    <mergeCell ref="D86:H86"/>
    <mergeCell ref="J86:J87"/>
    <mergeCell ref="K86:K87"/>
    <mergeCell ref="B88:B94"/>
    <mergeCell ref="C88:C94"/>
    <mergeCell ref="D88:D89"/>
    <mergeCell ref="H88:H94"/>
    <mergeCell ref="I88:I94"/>
    <mergeCell ref="J88:J94"/>
    <mergeCell ref="K88:K94"/>
    <mergeCell ref="A75:A76"/>
    <mergeCell ref="B75:B76"/>
    <mergeCell ref="C75:C76"/>
    <mergeCell ref="B77:B83"/>
    <mergeCell ref="C77:C83"/>
    <mergeCell ref="A77:A83"/>
    <mergeCell ref="A86:A87"/>
    <mergeCell ref="B86:B87"/>
    <mergeCell ref="C86:C87"/>
    <mergeCell ref="D66:D67"/>
    <mergeCell ref="D75:H75"/>
    <mergeCell ref="D77:D78"/>
    <mergeCell ref="H77:H83"/>
    <mergeCell ref="I77:I83"/>
    <mergeCell ref="J77:J83"/>
    <mergeCell ref="K77:K83"/>
    <mergeCell ref="B66:B72"/>
    <mergeCell ref="C66:C72"/>
    <mergeCell ref="J75:J76"/>
    <mergeCell ref="K75:K76"/>
    <mergeCell ref="D31:H31"/>
    <mergeCell ref="J31:J32"/>
    <mergeCell ref="K31:K32"/>
    <mergeCell ref="D33:D34"/>
    <mergeCell ref="H33:H39"/>
    <mergeCell ref="I33:I39"/>
    <mergeCell ref="B22:B28"/>
    <mergeCell ref="C22:C28"/>
    <mergeCell ref="A31:A32"/>
    <mergeCell ref="B31:B32"/>
    <mergeCell ref="C31:C32"/>
    <mergeCell ref="B33:B39"/>
    <mergeCell ref="C33:C39"/>
    <mergeCell ref="J33:J39"/>
    <mergeCell ref="K33:K39"/>
    <mergeCell ref="A33:A39"/>
    <mergeCell ref="J20:J21"/>
    <mergeCell ref="H22:H28"/>
    <mergeCell ref="I22:I28"/>
    <mergeCell ref="J22:J28"/>
    <mergeCell ref="A20:A21"/>
    <mergeCell ref="B20:B21"/>
    <mergeCell ref="C20:C21"/>
    <mergeCell ref="D20:H20"/>
    <mergeCell ref="K20:K21"/>
    <mergeCell ref="A22:A28"/>
    <mergeCell ref="K22:K28"/>
    <mergeCell ref="D22:D2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A00-000000000000}">
          <x14:formula1>
            <xm:f>NOOO!$A$155:$A$157</xm:f>
          </x14:formula1>
          <xm:sqref>F12 F23 F34 F45 F56 F67 F78 F89 F100 F111 F122 F133 F144 F155 F166 F177 F188 F199 F210 F221 F232 F243 F254 F265 F276 F287 F298 F309 F320 F331</xm:sqref>
        </x14:dataValidation>
        <x14:dataValidation type="list" allowBlank="1" showErrorMessage="1" xr:uid="{00000000-0002-0000-1A00-000001000000}">
          <x14:formula1>
            <xm:f>NOOO!$A$152:$A$154</xm:f>
          </x14:formula1>
          <xm:sqref>F11 F22 F33 F44 F55 F66 F77 F88 F99 F110 F121 F132 F143 F154 F165 F176 F187 F198 F209 F220 F231 F242 F253 F264 F275 F286 F297 F308 F319 F330</xm:sqref>
        </x14:dataValidation>
        <x14:dataValidation type="list" allowBlank="1" showErrorMessage="1" xr:uid="{00000000-0002-0000-1A00-000002000000}">
          <x14:formula1>
            <xm:f>NOOO!$A$171:$A$173</xm:f>
          </x14:formula1>
          <xm:sqref>F15 F26 F37 F48 F59 F70 F81 F92 F103 F114 F125 F136 F147 F158 F169 F180 F191 F202 F213 F224 F235 F246 F257 F268 F279 F290 F301 F312 F323 F334</xm:sqref>
        </x14:dataValidation>
        <x14:dataValidation type="list" allowBlank="1" showErrorMessage="1" xr:uid="{00000000-0002-0000-1A00-000003000000}">
          <x14:formula1>
            <xm:f>NOOO!$A$176:$A$178</xm:f>
          </x14:formula1>
          <xm:sqref>F16 F27 F38 F49 F60 F71 F82 F93 F104 F115 F126 F137 F148 F159 F170 F181 F192 F203 F214 F225 F236 F247 F258 F269 F280 F291 F302 F313 F324 F335</xm:sqref>
        </x14:dataValidation>
        <x14:dataValidation type="list" allowBlank="1" showErrorMessage="1" xr:uid="{00000000-0002-0000-1A00-000004000000}">
          <x14:formula1>
            <xm:f>NOOO!$A$187:$A$190</xm:f>
          </x14:formula1>
          <xm:sqref>I11 I22 I33 I44 I55 I66 I77 I88 I99 I110 I121 I132 I143 I154 I165 I176 I187 I198 I209 I220 I231 I242 I253 I264 I275 I286 I297 I308 I319 I330</xm:sqref>
        </x14:dataValidation>
        <x14:dataValidation type="list" allowBlank="1" showErrorMessage="1" xr:uid="{00000000-0002-0000-1A00-000005000000}">
          <x14:formula1>
            <xm:f>NOOO!$A$160:$A$162</xm:f>
          </x14:formula1>
          <xm:sqref>F13 F24 F35 F46 F57 F68 F79 F90 F101 F112 F123 F134 F145 F156 F167 F178 F189 F200 F211 F222 F233 F244 F255 F266 F277 F288 F299 F310 F321 F332</xm:sqref>
        </x14:dataValidation>
        <x14:dataValidation type="list" allowBlank="1" showErrorMessage="1" xr:uid="{00000000-0002-0000-1A00-000006000000}">
          <x14:formula1>
            <xm:f>NOOO!$A$165:$A$168</xm:f>
          </x14:formula1>
          <xm:sqref>F14 F25 F36 F47 F58 F69 F80 F91 F102 F113 F124 F135 F146 F157 F168 F179 F190 F201 F212 F223 F234 F245 F256 F267 F278 F289 F300 F311 F322 F333</xm:sqref>
        </x14:dataValidation>
        <x14:dataValidation type="list" allowBlank="1" showErrorMessage="1" xr:uid="{00000000-0002-0000-1A00-000007000000}">
          <x14:formula1>
            <xm:f>NOOO!$A$181:$A$184</xm:f>
          </x14:formula1>
          <xm:sqref>F17 F28 F39 F50 F61 F72 F83 F94 F105 F116 F127 F138 F149 F160 F171 F182 F193 F204 F215 F226 F237 F248 F259 F270 F281 F292 F303 F314 F325 F336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AB1000"/>
  <sheetViews>
    <sheetView zoomScale="70" zoomScaleNormal="70" workbookViewId="0">
      <selection sqref="A1:A4"/>
    </sheetView>
  </sheetViews>
  <sheetFormatPr baseColWidth="10" defaultColWidth="14.44140625" defaultRowHeight="15" customHeight="1" x14ac:dyDescent="0.3"/>
  <cols>
    <col min="1" max="1" width="38.33203125" customWidth="1"/>
    <col min="2" max="2" width="60.6640625" customWidth="1"/>
    <col min="3" max="3" width="58.44140625" customWidth="1"/>
    <col min="4" max="5" width="29.33203125" customWidth="1"/>
    <col min="6" max="6" width="22.88671875" customWidth="1"/>
    <col min="7" max="7" width="13.88671875" customWidth="1"/>
    <col min="8" max="8" width="22" customWidth="1"/>
    <col min="9" max="28" width="11.44140625" customWidth="1"/>
  </cols>
  <sheetData>
    <row r="1" spans="1:28" ht="15.75" customHeight="1" x14ac:dyDescent="0.3">
      <c r="A1" s="550" t="e" vm="1">
        <v>#VALUE!</v>
      </c>
      <c r="B1" s="556" t="str">
        <f>CONTEXTO!B1</f>
        <v xml:space="preserve">PROCESO:  SISTEMA INTEGRADO DE GESTIÓN </v>
      </c>
      <c r="C1" s="281"/>
      <c r="D1" s="282"/>
      <c r="E1" s="292" t="s">
        <v>209</v>
      </c>
      <c r="F1" s="293"/>
      <c r="G1" s="366"/>
      <c r="H1" s="404"/>
      <c r="I1" s="2"/>
      <c r="J1" s="2"/>
      <c r="K1" s="2"/>
      <c r="L1" s="2"/>
      <c r="M1" s="2"/>
      <c r="N1" s="2"/>
      <c r="O1" s="2"/>
      <c r="P1" s="2"/>
      <c r="Q1" s="2"/>
      <c r="R1" s="2"/>
      <c r="S1" s="2"/>
      <c r="T1" s="2"/>
      <c r="U1" s="2"/>
      <c r="V1" s="2"/>
      <c r="W1" s="2"/>
      <c r="X1" s="2"/>
      <c r="Y1" s="2"/>
      <c r="Z1" s="2"/>
      <c r="AA1" s="2"/>
      <c r="AB1" s="2"/>
    </row>
    <row r="2" spans="1:28" ht="15.75" customHeight="1" x14ac:dyDescent="0.3">
      <c r="A2" s="278"/>
      <c r="B2" s="283"/>
      <c r="C2" s="284"/>
      <c r="D2" s="285"/>
      <c r="E2" s="360" t="s">
        <v>2</v>
      </c>
      <c r="F2" s="331"/>
      <c r="G2" s="351"/>
      <c r="H2" s="290"/>
      <c r="I2" s="2"/>
      <c r="J2" s="2"/>
      <c r="K2" s="2"/>
      <c r="L2" s="2"/>
      <c r="M2" s="2"/>
      <c r="N2" s="2"/>
      <c r="O2" s="2"/>
      <c r="P2" s="2"/>
      <c r="Q2" s="2"/>
      <c r="R2" s="2"/>
      <c r="S2" s="2"/>
      <c r="T2" s="2"/>
      <c r="U2" s="2"/>
      <c r="V2" s="2"/>
      <c r="W2" s="2"/>
      <c r="X2" s="2"/>
      <c r="Y2" s="2"/>
      <c r="Z2" s="2"/>
      <c r="AA2" s="2"/>
      <c r="AB2" s="2"/>
    </row>
    <row r="3" spans="1:28" ht="36" customHeight="1" x14ac:dyDescent="0.3">
      <c r="A3" s="278"/>
      <c r="B3" s="557" t="s">
        <v>486</v>
      </c>
      <c r="C3" s="284"/>
      <c r="D3" s="285"/>
      <c r="E3" s="360" t="s">
        <v>3</v>
      </c>
      <c r="F3" s="331"/>
      <c r="G3" s="351"/>
      <c r="H3" s="290"/>
      <c r="I3" s="2"/>
      <c r="J3" s="2"/>
      <c r="K3" s="2"/>
      <c r="L3" s="2"/>
      <c r="M3" s="2"/>
      <c r="N3" s="2"/>
      <c r="O3" s="2"/>
      <c r="P3" s="2"/>
      <c r="Q3" s="2"/>
      <c r="R3" s="2"/>
      <c r="S3" s="2"/>
      <c r="T3" s="2"/>
      <c r="U3" s="2"/>
      <c r="V3" s="2"/>
      <c r="W3" s="2"/>
      <c r="X3" s="2"/>
      <c r="Y3" s="2"/>
      <c r="Z3" s="2"/>
      <c r="AA3" s="2"/>
      <c r="AB3" s="2"/>
    </row>
    <row r="4" spans="1:28" ht="15.75" customHeight="1" x14ac:dyDescent="0.3">
      <c r="A4" s="279"/>
      <c r="B4" s="286"/>
      <c r="C4" s="287"/>
      <c r="D4" s="288"/>
      <c r="E4" s="295" t="s">
        <v>487</v>
      </c>
      <c r="F4" s="296"/>
      <c r="G4" s="353"/>
      <c r="H4" s="291"/>
      <c r="I4" s="2"/>
      <c r="J4" s="2"/>
      <c r="K4" s="2"/>
      <c r="L4" s="2"/>
      <c r="M4" s="2"/>
      <c r="N4" s="2"/>
      <c r="O4" s="2"/>
      <c r="P4" s="2"/>
      <c r="Q4" s="2"/>
      <c r="R4" s="2"/>
      <c r="S4" s="2"/>
      <c r="T4" s="2"/>
      <c r="U4" s="2"/>
      <c r="V4" s="2"/>
      <c r="W4" s="2"/>
      <c r="X4" s="2"/>
      <c r="Y4" s="2"/>
      <c r="Z4" s="2"/>
      <c r="AA4" s="2"/>
      <c r="AB4" s="2"/>
    </row>
    <row r="5" spans="1:28" ht="14.25" customHeight="1" x14ac:dyDescent="0.3">
      <c r="A5" s="213"/>
      <c r="B5" s="2"/>
      <c r="C5" s="7"/>
      <c r="D5" s="7"/>
      <c r="E5" s="7"/>
      <c r="F5" s="7"/>
      <c r="G5" s="7"/>
      <c r="H5" s="31"/>
      <c r="I5" s="2"/>
      <c r="J5" s="2"/>
      <c r="K5" s="2"/>
      <c r="L5" s="2"/>
      <c r="M5" s="2"/>
      <c r="N5" s="2"/>
      <c r="O5" s="2"/>
      <c r="P5" s="2"/>
      <c r="Q5" s="2"/>
      <c r="R5" s="2"/>
      <c r="S5" s="2"/>
      <c r="T5" s="2"/>
      <c r="U5" s="2"/>
      <c r="V5" s="2"/>
      <c r="W5" s="2"/>
      <c r="X5" s="2"/>
      <c r="Y5" s="2"/>
      <c r="Z5" s="2"/>
      <c r="AA5" s="2"/>
      <c r="AB5" s="2"/>
    </row>
    <row r="6" spans="1:28" ht="24" customHeight="1" x14ac:dyDescent="0.3">
      <c r="A6" s="558" t="str">
        <f>+CONTEXTO!A8</f>
        <v>PROCESO: GESTIÓN HUMANA</v>
      </c>
      <c r="B6" s="293"/>
      <c r="C6" s="293"/>
      <c r="D6" s="293"/>
      <c r="E6" s="293"/>
      <c r="F6" s="293"/>
      <c r="G6" s="293"/>
      <c r="H6" s="294"/>
      <c r="I6" s="2"/>
      <c r="J6" s="2"/>
      <c r="K6" s="2"/>
      <c r="L6" s="2"/>
      <c r="M6" s="2"/>
      <c r="N6" s="2"/>
      <c r="O6" s="2"/>
      <c r="P6" s="2"/>
      <c r="Q6" s="2"/>
      <c r="R6" s="2"/>
      <c r="S6" s="2"/>
      <c r="T6" s="2"/>
      <c r="U6" s="2"/>
      <c r="V6" s="2"/>
      <c r="W6" s="2"/>
      <c r="X6" s="2"/>
      <c r="Y6" s="2"/>
      <c r="Z6" s="2"/>
      <c r="AA6" s="2"/>
      <c r="AB6" s="2"/>
    </row>
    <row r="7" spans="1:28" ht="72" customHeight="1" x14ac:dyDescent="0.3">
      <c r="A7" s="559"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296"/>
      <c r="C7" s="296"/>
      <c r="D7" s="296"/>
      <c r="E7" s="296"/>
      <c r="F7" s="296"/>
      <c r="G7" s="296"/>
      <c r="H7" s="297"/>
      <c r="I7" s="2"/>
      <c r="J7" s="2"/>
      <c r="K7" s="2"/>
      <c r="L7" s="2"/>
      <c r="M7" s="2"/>
      <c r="N7" s="2"/>
      <c r="O7" s="2"/>
      <c r="P7" s="2"/>
      <c r="Q7" s="2"/>
      <c r="R7" s="2"/>
      <c r="S7" s="2"/>
      <c r="T7" s="2"/>
      <c r="U7" s="2"/>
      <c r="V7" s="2"/>
      <c r="W7" s="2"/>
      <c r="X7" s="2"/>
      <c r="Y7" s="2"/>
      <c r="Z7" s="2"/>
      <c r="AA7" s="2"/>
      <c r="AB7" s="2"/>
    </row>
    <row r="8" spans="1:28" ht="14.25" customHeight="1" x14ac:dyDescent="0.3">
      <c r="A8" s="213"/>
      <c r="B8" s="2"/>
      <c r="C8" s="7"/>
      <c r="D8" s="7"/>
      <c r="E8" s="7"/>
      <c r="F8" s="7"/>
      <c r="G8" s="7"/>
      <c r="H8" s="31"/>
      <c r="I8" s="2"/>
      <c r="J8" s="2"/>
      <c r="K8" s="2"/>
      <c r="L8" s="2"/>
      <c r="M8" s="2"/>
      <c r="N8" s="2"/>
      <c r="O8" s="2"/>
      <c r="P8" s="2"/>
      <c r="Q8" s="2"/>
      <c r="R8" s="2"/>
      <c r="S8" s="2"/>
      <c r="T8" s="2"/>
      <c r="U8" s="2"/>
      <c r="V8" s="2"/>
      <c r="W8" s="2"/>
      <c r="X8" s="2"/>
      <c r="Y8" s="2"/>
      <c r="Z8" s="2"/>
      <c r="AA8" s="2"/>
      <c r="AB8" s="2"/>
    </row>
    <row r="9" spans="1:28" ht="30" customHeight="1" x14ac:dyDescent="0.3">
      <c r="A9" s="568" t="s">
        <v>451</v>
      </c>
      <c r="B9" s="560" t="s">
        <v>452</v>
      </c>
      <c r="C9" s="561" t="s">
        <v>480</v>
      </c>
      <c r="D9" s="561" t="s">
        <v>462</v>
      </c>
      <c r="E9" s="561" t="s">
        <v>488</v>
      </c>
      <c r="F9" s="565" t="s">
        <v>489</v>
      </c>
      <c r="G9" s="344"/>
      <c r="H9" s="562" t="s">
        <v>490</v>
      </c>
      <c r="I9" s="193"/>
      <c r="J9" s="193"/>
      <c r="K9" s="193"/>
      <c r="L9" s="193"/>
      <c r="M9" s="193"/>
      <c r="N9" s="193"/>
      <c r="O9" s="193"/>
      <c r="P9" s="193"/>
      <c r="Q9" s="193"/>
      <c r="R9" s="193"/>
      <c r="S9" s="193"/>
      <c r="T9" s="193"/>
      <c r="U9" s="193"/>
      <c r="V9" s="193"/>
      <c r="W9" s="193"/>
      <c r="X9" s="193"/>
      <c r="Y9" s="193"/>
      <c r="Z9" s="193"/>
      <c r="AA9" s="193"/>
      <c r="AB9" s="193"/>
    </row>
    <row r="10" spans="1:28" ht="48.75" customHeight="1" x14ac:dyDescent="0.3">
      <c r="A10" s="337"/>
      <c r="B10" s="363"/>
      <c r="C10" s="363"/>
      <c r="D10" s="363"/>
      <c r="E10" s="363"/>
      <c r="F10" s="338"/>
      <c r="G10" s="340"/>
      <c r="H10" s="341"/>
      <c r="I10" s="193"/>
      <c r="J10" s="193"/>
      <c r="K10" s="193"/>
      <c r="L10" s="193"/>
      <c r="M10" s="193"/>
      <c r="N10" s="193"/>
      <c r="O10" s="193"/>
      <c r="P10" s="193"/>
      <c r="Q10" s="193"/>
      <c r="R10" s="193"/>
      <c r="S10" s="193"/>
      <c r="T10" s="193"/>
      <c r="U10" s="193"/>
      <c r="V10" s="193"/>
      <c r="W10" s="193"/>
      <c r="X10" s="193"/>
      <c r="Y10" s="193"/>
      <c r="Z10" s="193"/>
      <c r="AA10" s="193"/>
      <c r="AB10" s="193"/>
    </row>
    <row r="11" spans="1:28" ht="151.5" customHeight="1" x14ac:dyDescent="0.3">
      <c r="A11" s="375" t="str">
        <f>DESCRIPCION!A10</f>
        <v>Posibilidad de tener Investigaciones Disciplinarias, Penales y Fiscales por otorgar encargos y provisionalidades sin el cumplimiento de los requitos según manual de funciones</v>
      </c>
      <c r="B11" s="18" t="str">
        <f>DESCRIPCION!D10</f>
        <v>Falta de aplicación y apropiación de la normatividad vigente</v>
      </c>
      <c r="C11" s="227" t="str">
        <f>'CONTROLES Y EVALUACIÓN'!C11:C17</f>
        <v>1)Director  de Talento Humano 2) cada vez que se presente un encargo o provisionalidad 3) validar el cumplimiento de los requisitos establecidos en la norma para otorgamiento de encargos  o provisionalidad 4) revisión de cada uno de los criterios establecidos en Normatividad vigente  para otorgamiento de encargos  o provisionalidades versus soportes en la historia laboral 5) Si se encuentra el no cumplimiento de un criterio se continua con el siguiente candidato con derecho preferencial 6) Se publica el listado de los candidatos para el otorgamiento de encargos o provisionalidades, los memorandos, el comunicado y el decreto que confiere el encargo a los correos  personales, intranet y cartelera  para que el funcionario ejerza el derecho a la reclamación.</v>
      </c>
      <c r="D11" s="87" t="str">
        <f>'CONTROLES Y EVALUACIÓN'!H11:H17</f>
        <v>FUERTE</v>
      </c>
      <c r="E11" s="87" t="str">
        <f>'CONTROLES Y EVALUACIÓN'!I11:I17</f>
        <v>Fuerte (Siempre se Ejecuta)</v>
      </c>
      <c r="F11" s="228"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43">
        <f t="shared" ref="G11:G13" si="1">IF(F11="Fuerte",100,IF(F11="Moderado",50,IF(F11="Débil",0," ")))</f>
        <v>100</v>
      </c>
      <c r="H11" s="452" t="str">
        <f>IF(G14=100,"Fuerte",IF(AND(G14&gt;=50,G14&lt;=99),"Moderado",IF(AND(G14&gt;0,G14&lt;=49),"Débil"," ")))</f>
        <v>Fuerte</v>
      </c>
      <c r="I11" s="193"/>
      <c r="J11" s="193"/>
      <c r="K11" s="193"/>
      <c r="L11" s="193"/>
      <c r="M11" s="193"/>
      <c r="N11" s="193"/>
      <c r="O11" s="193"/>
      <c r="P11" s="193"/>
      <c r="Q11" s="193"/>
      <c r="R11" s="193"/>
      <c r="S11" s="193"/>
      <c r="T11" s="193"/>
      <c r="U11" s="193"/>
      <c r="V11" s="193"/>
      <c r="W11" s="193"/>
      <c r="X11" s="193"/>
      <c r="Y11" s="193"/>
      <c r="Z11" s="193"/>
      <c r="AA11" s="193"/>
      <c r="AB11" s="193"/>
    </row>
    <row r="12" spans="1:28" ht="182.25" customHeight="1" x14ac:dyDescent="0.3">
      <c r="A12" s="278"/>
      <c r="B12" s="18" t="str">
        <f>DESCRIPCION!D11</f>
        <v xml:space="preserve"> Falta de apropiación a los valores y principios  establecidos en el  Código de Integridad y Buen Gobierno</v>
      </c>
      <c r="C12" s="227" t="str">
        <f>'CONTROLES Y EVALUACIÓN'!C22</f>
        <v xml:space="preserve"> 1.)  Dirección de Talento Humano, 2) Mensualmente 3.) Socialización del Código de integridad y Buen Gobierno. 4) Verificar el cumplimiento del cronograma de actividades que desarrolla cada Secretaria. 5) Verificar el impacto de las actividades realizadas por cada Secretaria. 6) evidenciando la ejecución de las actividades en informes o memorandos </v>
      </c>
      <c r="D12" s="87" t="str">
        <f>'CONTROLES Y EVALUACIÓN'!H22</f>
        <v>FUERTE</v>
      </c>
      <c r="E12" s="87" t="str">
        <f>'CONTROLES Y EVALUACIÓN'!I22</f>
        <v>Fuerte (Siempre se Ejecuta)</v>
      </c>
      <c r="F12" s="228" t="str">
        <f t="shared" si="0"/>
        <v>Fuerte</v>
      </c>
      <c r="G12" s="43">
        <f t="shared" si="1"/>
        <v>100</v>
      </c>
      <c r="H12" s="290"/>
      <c r="I12" s="193"/>
      <c r="J12" s="193"/>
      <c r="K12" s="193"/>
      <c r="L12" s="193"/>
      <c r="M12" s="193"/>
      <c r="N12" s="193"/>
      <c r="O12" s="193"/>
      <c r="P12" s="193"/>
      <c r="Q12" s="193"/>
      <c r="R12" s="193"/>
      <c r="S12" s="193"/>
      <c r="T12" s="193"/>
      <c r="U12" s="193"/>
      <c r="V12" s="193"/>
      <c r="W12" s="193"/>
      <c r="X12" s="193"/>
      <c r="Y12" s="193"/>
      <c r="Z12" s="193"/>
      <c r="AA12" s="193"/>
      <c r="AB12" s="193"/>
    </row>
    <row r="13" spans="1:28" ht="126" customHeight="1" x14ac:dyDescent="0.3">
      <c r="A13" s="337"/>
      <c r="B13" s="18">
        <f>DESCRIPCION!D12</f>
        <v>0</v>
      </c>
      <c r="C13" s="227">
        <f>'CONTROLES Y EVALUACIÓN'!C33</f>
        <v>0</v>
      </c>
      <c r="D13" s="87">
        <f>'CONTROLES Y EVALUACIÓN'!H33</f>
        <v>0</v>
      </c>
      <c r="E13" s="87" t="str">
        <f>'CONTROLES Y EVALUACIÓN'!I33</f>
        <v>Seleccionar</v>
      </c>
      <c r="F13" s="228" t="str">
        <f t="shared" si="0"/>
        <v xml:space="preserve"> </v>
      </c>
      <c r="G13" s="43" t="str">
        <f t="shared" si="1"/>
        <v xml:space="preserve"> </v>
      </c>
      <c r="H13" s="290"/>
      <c r="I13" s="193"/>
      <c r="J13" s="193"/>
      <c r="K13" s="193"/>
      <c r="L13" s="193"/>
      <c r="M13" s="193"/>
      <c r="N13" s="193"/>
      <c r="O13" s="193"/>
      <c r="P13" s="193"/>
      <c r="Q13" s="193"/>
      <c r="R13" s="193"/>
      <c r="S13" s="193"/>
      <c r="T13" s="193"/>
      <c r="U13" s="193"/>
      <c r="V13" s="193"/>
      <c r="W13" s="193"/>
      <c r="X13" s="193"/>
      <c r="Y13" s="193"/>
      <c r="Z13" s="193"/>
      <c r="AA13" s="193"/>
      <c r="AB13" s="193"/>
    </row>
    <row r="14" spans="1:28" ht="30.75" customHeight="1" x14ac:dyDescent="0.3">
      <c r="A14" s="566"/>
      <c r="B14" s="325"/>
      <c r="C14" s="325"/>
      <c r="D14" s="325"/>
      <c r="E14" s="325"/>
      <c r="F14" s="344"/>
      <c r="G14" s="229">
        <f>AVERAGE(G11:G13)</f>
        <v>100</v>
      </c>
      <c r="H14" s="341"/>
      <c r="I14" s="193"/>
      <c r="J14" s="193"/>
      <c r="K14" s="193"/>
      <c r="L14" s="193"/>
      <c r="M14" s="193"/>
      <c r="N14" s="193"/>
      <c r="O14" s="193"/>
      <c r="P14" s="193"/>
      <c r="Q14" s="193"/>
      <c r="R14" s="193"/>
      <c r="S14" s="193"/>
      <c r="T14" s="193"/>
      <c r="U14" s="193"/>
      <c r="V14" s="193"/>
      <c r="W14" s="193"/>
      <c r="X14" s="193"/>
      <c r="Y14" s="193"/>
      <c r="Z14" s="193"/>
      <c r="AA14" s="193"/>
      <c r="AB14" s="193"/>
    </row>
    <row r="15" spans="1:28" ht="153.75" customHeight="1" x14ac:dyDescent="0.3">
      <c r="A15" s="569" t="str">
        <f>DESCRIPCION!A13</f>
        <v>Posibilidad de tener Sanciones por parte de los entes de control, cuando se presenta un procesos contractual, legal o administrativo, por favorecer interes propios o a terceros con decisiones o actuaciones dentro de la Administración Municipal</v>
      </c>
      <c r="B15" s="18" t="str">
        <f>DESCRIPCION!D13</f>
        <v>Falta de documentacion y socializacion del identificacion y declaracion de conflictos de intereses</v>
      </c>
      <c r="C15" s="227">
        <f>'CONTROLES Y EVALUACIÓN'!C44</f>
        <v>0</v>
      </c>
      <c r="D15" s="87" t="str">
        <f>'CONTROLES Y EVALUACIÓN'!H44</f>
        <v xml:space="preserve"> </v>
      </c>
      <c r="E15" s="87" t="str">
        <f>'CONTROLES Y EVALUACIÓN'!I44</f>
        <v>Seleccionar</v>
      </c>
      <c r="F15" s="228" t="str">
        <f>'CONTROLES Y EVALUACIÓN'!J44</f>
        <v xml:space="preserve"> </v>
      </c>
      <c r="G15" s="43" t="str">
        <f t="shared" ref="G15:G17" si="2">IF(F15="Fuerte",100,IF(F15="Moderado",50,IF(F15="Débil",0," ")))</f>
        <v xml:space="preserve"> </v>
      </c>
      <c r="H15" s="452" t="str">
        <f>IF(G18=100,"Fuerte",IF(AND(G18&gt;=50,G18&lt;=99),"Moderado",IF(AND(G18&gt;0,G18&lt;=49),"Débil"," ")))</f>
        <v>Fuerte</v>
      </c>
      <c r="I15" s="193"/>
      <c r="J15" s="193"/>
      <c r="K15" s="193"/>
      <c r="L15" s="193"/>
      <c r="M15" s="193"/>
      <c r="N15" s="193"/>
      <c r="O15" s="193"/>
      <c r="P15" s="193"/>
      <c r="Q15" s="193"/>
      <c r="R15" s="193"/>
      <c r="S15" s="193"/>
      <c r="T15" s="193"/>
      <c r="U15" s="193"/>
      <c r="V15" s="193"/>
      <c r="W15" s="193"/>
      <c r="X15" s="193"/>
      <c r="Y15" s="193"/>
      <c r="Z15" s="193"/>
      <c r="AA15" s="193"/>
      <c r="AB15" s="193"/>
    </row>
    <row r="16" spans="1:28" ht="153.75" customHeight="1" x14ac:dyDescent="0.3">
      <c r="A16" s="362"/>
      <c r="B16" s="18" t="str">
        <f>DESCRIPCION!D14</f>
        <v xml:space="preserve">Prevalecer el interes particular en vez del comun en una situacion determinada </v>
      </c>
      <c r="C16" s="227">
        <f>'CONTROLES Y EVALUACIÓN'!C55</f>
        <v>0</v>
      </c>
      <c r="D16" s="87" t="str">
        <f>'CONTROLES Y EVALUACIÓN'!H55</f>
        <v xml:space="preserve"> </v>
      </c>
      <c r="E16" s="87" t="str">
        <f>'CONTROLES Y EVALUACIÓN'!I55</f>
        <v>Seleccionar</v>
      </c>
      <c r="F16" s="228" t="str">
        <f>'CONTROLES Y EVALUACIÓN'!J55</f>
        <v xml:space="preserve"> </v>
      </c>
      <c r="G16" s="43" t="str">
        <f t="shared" si="2"/>
        <v xml:space="preserve"> </v>
      </c>
      <c r="H16" s="290"/>
      <c r="I16" s="193"/>
      <c r="J16" s="193"/>
      <c r="K16" s="193"/>
      <c r="L16" s="193"/>
      <c r="M16" s="193"/>
      <c r="N16" s="193"/>
      <c r="O16" s="193"/>
      <c r="P16" s="193"/>
      <c r="Q16" s="193"/>
      <c r="R16" s="193"/>
      <c r="S16" s="193"/>
      <c r="T16" s="193"/>
      <c r="U16" s="193"/>
      <c r="V16" s="193"/>
      <c r="W16" s="193"/>
      <c r="X16" s="193"/>
      <c r="Y16" s="193"/>
      <c r="Z16" s="193"/>
      <c r="AA16" s="193"/>
      <c r="AB16" s="193"/>
    </row>
    <row r="17" spans="1:28" ht="162" customHeight="1" x14ac:dyDescent="0.3">
      <c r="A17" s="363"/>
      <c r="B17" s="18">
        <f>DESCRIPCION!D15</f>
        <v>0</v>
      </c>
      <c r="C17" s="227">
        <f>+('CONTROLES Y EVALUACIÓN'!C66)</f>
        <v>0</v>
      </c>
      <c r="D17" s="87" t="str">
        <f>'CONTROLES Y EVALUACIÓN'!H66</f>
        <v>Fuerte</v>
      </c>
      <c r="E17" s="87" t="str">
        <f>'CONTROLES Y EVALUACIÓN'!I66</f>
        <v>Fuerte (Siempre se Ejecuta)</v>
      </c>
      <c r="F17" s="228" t="str">
        <f>'CONTROLES Y EVALUACIÓN'!J66</f>
        <v>Fuerte</v>
      </c>
      <c r="G17" s="43">
        <f t="shared" si="2"/>
        <v>100</v>
      </c>
      <c r="H17" s="290"/>
      <c r="I17" s="193"/>
      <c r="J17" s="193"/>
      <c r="K17" s="193"/>
      <c r="L17" s="193"/>
      <c r="M17" s="193"/>
      <c r="N17" s="193"/>
      <c r="O17" s="193"/>
      <c r="P17" s="193"/>
      <c r="Q17" s="193"/>
      <c r="R17" s="193"/>
      <c r="S17" s="193"/>
      <c r="T17" s="193"/>
      <c r="U17" s="193"/>
      <c r="V17" s="193"/>
      <c r="W17" s="193"/>
      <c r="X17" s="193"/>
      <c r="Y17" s="193"/>
      <c r="Z17" s="193"/>
      <c r="AA17" s="193"/>
      <c r="AB17" s="193"/>
    </row>
    <row r="18" spans="1:28" ht="36" customHeight="1" x14ac:dyDescent="0.3">
      <c r="A18" s="567"/>
      <c r="B18" s="339"/>
      <c r="C18" s="339"/>
      <c r="D18" s="339"/>
      <c r="E18" s="339"/>
      <c r="F18" s="340"/>
      <c r="G18" s="230">
        <f>AVERAGE(G15:G17)</f>
        <v>100</v>
      </c>
      <c r="H18" s="341"/>
      <c r="I18" s="193"/>
      <c r="J18" s="193"/>
      <c r="K18" s="193"/>
      <c r="L18" s="193"/>
      <c r="M18" s="193"/>
      <c r="N18" s="193"/>
      <c r="O18" s="193"/>
      <c r="P18" s="193"/>
      <c r="Q18" s="193"/>
      <c r="R18" s="193"/>
      <c r="S18" s="193"/>
      <c r="T18" s="193"/>
      <c r="U18" s="193"/>
      <c r="V18" s="193"/>
      <c r="W18" s="193"/>
      <c r="X18" s="193"/>
      <c r="Y18" s="193"/>
      <c r="Z18" s="193"/>
      <c r="AA18" s="193"/>
      <c r="AB18" s="193"/>
    </row>
    <row r="19" spans="1:28" ht="135" customHeight="1" x14ac:dyDescent="0.3">
      <c r="A19" s="375" t="str">
        <f>DESCRIPCION!A16</f>
        <v>c</v>
      </c>
      <c r="B19" s="18">
        <f>DESCRIPCION!D16</f>
        <v>0</v>
      </c>
      <c r="C19" s="227">
        <f>'CONTROLES Y EVALUACIÓN'!C77</f>
        <v>0</v>
      </c>
      <c r="D19" s="87"/>
      <c r="E19" s="87"/>
      <c r="F19" s="228"/>
      <c r="G19" s="43"/>
      <c r="H19" s="452" t="e">
        <f>IF(G22=100,"Fuerte",IF(AND(G22&gt;=50,G22&lt;=99),"Moderado",IF(AND(G22&gt;0,G22&lt;=49),"Débil"," ")))</f>
        <v>#DIV/0!</v>
      </c>
      <c r="I19" s="193"/>
      <c r="J19" s="193"/>
      <c r="K19" s="193"/>
      <c r="L19" s="193"/>
      <c r="M19" s="193"/>
      <c r="N19" s="193"/>
      <c r="O19" s="193"/>
      <c r="P19" s="193"/>
      <c r="Q19" s="193"/>
      <c r="R19" s="193"/>
      <c r="S19" s="193"/>
      <c r="T19" s="193"/>
      <c r="U19" s="193"/>
      <c r="V19" s="193"/>
      <c r="W19" s="193"/>
      <c r="X19" s="193"/>
      <c r="Y19" s="193"/>
      <c r="Z19" s="193"/>
      <c r="AA19" s="193"/>
      <c r="AB19" s="193"/>
    </row>
    <row r="20" spans="1:28" ht="114" customHeight="1" x14ac:dyDescent="0.3">
      <c r="A20" s="278"/>
      <c r="B20" s="18">
        <f>DESCRIPCION!D17</f>
        <v>0</v>
      </c>
      <c r="C20" s="227"/>
      <c r="D20" s="87"/>
      <c r="E20" s="87"/>
      <c r="F20" s="228"/>
      <c r="G20" s="43"/>
      <c r="H20" s="290"/>
      <c r="I20" s="193"/>
      <c r="J20" s="193"/>
      <c r="K20" s="193"/>
      <c r="L20" s="193"/>
      <c r="M20" s="193"/>
      <c r="N20" s="193"/>
      <c r="O20" s="193"/>
      <c r="P20" s="193"/>
      <c r="Q20" s="193"/>
      <c r="R20" s="193"/>
      <c r="S20" s="193"/>
      <c r="T20" s="193"/>
      <c r="U20" s="193"/>
      <c r="V20" s="193"/>
      <c r="W20" s="193"/>
      <c r="X20" s="193"/>
      <c r="Y20" s="193"/>
      <c r="Z20" s="193"/>
      <c r="AA20" s="193"/>
      <c r="AB20" s="193"/>
    </row>
    <row r="21" spans="1:28" ht="114" customHeight="1" x14ac:dyDescent="0.3">
      <c r="A21" s="337"/>
      <c r="B21" s="18">
        <f>DESCRIPCION!D18</f>
        <v>0</v>
      </c>
      <c r="C21" s="227"/>
      <c r="D21" s="87" t="str">
        <f>'CONTROLES Y EVALUACIÓN'!H99</f>
        <v xml:space="preserve"> </v>
      </c>
      <c r="E21" s="87" t="str">
        <f>'CONTROLES Y EVALUACIÓN'!I99</f>
        <v>Seleccionar</v>
      </c>
      <c r="F21" s="228" t="str">
        <f>'CONTROLES Y EVALUACIÓN'!J99</f>
        <v xml:space="preserve"> </v>
      </c>
      <c r="G21" s="43" t="str">
        <f>IF(F21="Fuerte",100,IF(F21="Moderado",50,IF(F21="Débil",0," ")))</f>
        <v xml:space="preserve"> </v>
      </c>
      <c r="H21" s="290"/>
      <c r="I21" s="193"/>
      <c r="J21" s="193"/>
      <c r="K21" s="193"/>
      <c r="L21" s="193"/>
      <c r="M21" s="193"/>
      <c r="N21" s="193"/>
      <c r="O21" s="193"/>
      <c r="P21" s="193"/>
      <c r="Q21" s="193"/>
      <c r="R21" s="193"/>
      <c r="S21" s="193"/>
      <c r="T21" s="193"/>
      <c r="U21" s="193"/>
      <c r="V21" s="193"/>
      <c r="W21" s="193"/>
      <c r="X21" s="193"/>
      <c r="Y21" s="193"/>
      <c r="Z21" s="193"/>
      <c r="AA21" s="193"/>
      <c r="AB21" s="193"/>
    </row>
    <row r="22" spans="1:28" ht="33.75" customHeight="1" x14ac:dyDescent="0.3">
      <c r="A22" s="563"/>
      <c r="B22" s="325"/>
      <c r="C22" s="325"/>
      <c r="D22" s="325"/>
      <c r="E22" s="325"/>
      <c r="F22" s="344"/>
      <c r="G22" s="231" t="e">
        <f>AVERAGE(G19:G21)</f>
        <v>#DIV/0!</v>
      </c>
      <c r="H22" s="290"/>
      <c r="I22" s="193"/>
      <c r="J22" s="193"/>
      <c r="K22" s="193"/>
      <c r="L22" s="193"/>
      <c r="M22" s="193"/>
      <c r="N22" s="193"/>
      <c r="O22" s="193"/>
      <c r="P22" s="193"/>
      <c r="Q22" s="193"/>
      <c r="R22" s="193"/>
      <c r="S22" s="193"/>
      <c r="T22" s="193"/>
      <c r="U22" s="193"/>
      <c r="V22" s="193"/>
      <c r="W22" s="193"/>
      <c r="X22" s="193"/>
      <c r="Y22" s="193"/>
      <c r="Z22" s="193"/>
      <c r="AA22" s="193"/>
      <c r="AB22" s="193"/>
    </row>
    <row r="23" spans="1:28" ht="113.25" customHeight="1" x14ac:dyDescent="0.3">
      <c r="A23" s="375" t="str">
        <f>DESCRIPCION!A19</f>
        <v>d</v>
      </c>
      <c r="B23" s="18">
        <f>DESCRIPCION!D19</f>
        <v>0</v>
      </c>
      <c r="C23" s="227">
        <f>'CONTROLES Y EVALUACIÓN'!C110</f>
        <v>0</v>
      </c>
      <c r="D23" s="87" t="str">
        <f>'CONTROLES Y EVALUACIÓN'!H110</f>
        <v xml:space="preserve"> </v>
      </c>
      <c r="E23" s="87" t="str">
        <f>'CONTROLES Y EVALUACIÓN'!I110</f>
        <v>Seleccionar</v>
      </c>
      <c r="F23" s="228" t="str">
        <f>'CONTROLES Y EVALUACIÓN'!J110</f>
        <v xml:space="preserve"> </v>
      </c>
      <c r="G23" s="43" t="str">
        <f t="shared" ref="G23:G25" si="3">IF(F23="Fuerte",100,IF(F23="Moderado",50,IF(F23="Débil",0," ")))</f>
        <v xml:space="preserve"> </v>
      </c>
      <c r="H23" s="452" t="e">
        <f>IF(G26=100,"Fuerte",IF(AND(G26&gt;=50,G26&lt;=99),"Moderado",IF(AND(G26&gt;0,G26&lt;=49),"Débil"," ")))</f>
        <v>#DIV/0!</v>
      </c>
      <c r="I23" s="193"/>
      <c r="J23" s="193"/>
      <c r="K23" s="193"/>
      <c r="L23" s="193"/>
      <c r="M23" s="193"/>
      <c r="N23" s="193"/>
      <c r="O23" s="193"/>
      <c r="P23" s="193"/>
      <c r="Q23" s="193"/>
      <c r="R23" s="193"/>
      <c r="S23" s="193"/>
      <c r="T23" s="193"/>
      <c r="U23" s="193"/>
      <c r="V23" s="193"/>
      <c r="W23" s="193"/>
      <c r="X23" s="193"/>
      <c r="Y23" s="193"/>
      <c r="Z23" s="193"/>
      <c r="AA23" s="193"/>
      <c r="AB23" s="193"/>
    </row>
    <row r="24" spans="1:28" ht="113.25" customHeight="1" x14ac:dyDescent="0.3">
      <c r="A24" s="278"/>
      <c r="B24" s="18">
        <f>DESCRIPCION!D20</f>
        <v>0</v>
      </c>
      <c r="C24" s="227">
        <f>'CONTROLES Y EVALUACIÓN'!C121</f>
        <v>0</v>
      </c>
      <c r="D24" s="87" t="str">
        <f>'CONTROLES Y EVALUACIÓN'!H121</f>
        <v xml:space="preserve"> </v>
      </c>
      <c r="E24" s="87" t="str">
        <f>'CONTROLES Y EVALUACIÓN'!I121</f>
        <v>Seleccionar</v>
      </c>
      <c r="F24" s="228" t="str">
        <f>'CONTROLES Y EVALUACIÓN'!J121</f>
        <v xml:space="preserve"> </v>
      </c>
      <c r="G24" s="43" t="str">
        <f t="shared" si="3"/>
        <v xml:space="preserve"> </v>
      </c>
      <c r="H24" s="290"/>
      <c r="I24" s="2"/>
      <c r="J24" s="2"/>
      <c r="K24" s="2"/>
      <c r="L24" s="2"/>
      <c r="M24" s="2"/>
      <c r="N24" s="2"/>
      <c r="O24" s="2"/>
      <c r="P24" s="2"/>
      <c r="Q24" s="2"/>
      <c r="R24" s="2"/>
      <c r="S24" s="2"/>
      <c r="T24" s="2"/>
      <c r="U24" s="2"/>
      <c r="V24" s="2"/>
      <c r="W24" s="2"/>
      <c r="X24" s="2"/>
      <c r="Y24" s="2"/>
      <c r="Z24" s="2"/>
      <c r="AA24" s="2"/>
      <c r="AB24" s="2"/>
    </row>
    <row r="25" spans="1:28" ht="123.75" customHeight="1" x14ac:dyDescent="0.3">
      <c r="A25" s="337"/>
      <c r="B25" s="18">
        <f>DESCRIPCION!D21</f>
        <v>0</v>
      </c>
      <c r="C25" s="227">
        <f>'CONTROLES Y EVALUACIÓN'!C132</f>
        <v>0</v>
      </c>
      <c r="D25" s="87" t="str">
        <f>'CONTROLES Y EVALUACIÓN'!H132</f>
        <v xml:space="preserve"> </v>
      </c>
      <c r="E25" s="87" t="str">
        <f>'CONTROLES Y EVALUACIÓN'!I132</f>
        <v>Seleccionar</v>
      </c>
      <c r="F25" s="228" t="str">
        <f>'CONTROLES Y EVALUACIÓN'!J132</f>
        <v xml:space="preserve"> </v>
      </c>
      <c r="G25" s="43" t="str">
        <f t="shared" si="3"/>
        <v xml:space="preserve"> </v>
      </c>
      <c r="H25" s="290"/>
      <c r="I25" s="2"/>
      <c r="J25" s="2"/>
      <c r="K25" s="2"/>
      <c r="L25" s="2"/>
      <c r="M25" s="2"/>
      <c r="N25" s="2"/>
      <c r="O25" s="2"/>
      <c r="P25" s="2"/>
      <c r="Q25" s="2"/>
      <c r="R25" s="2"/>
      <c r="S25" s="2"/>
      <c r="T25" s="2"/>
      <c r="U25" s="2"/>
      <c r="V25" s="2"/>
      <c r="W25" s="2"/>
      <c r="X25" s="2"/>
      <c r="Y25" s="2"/>
      <c r="Z25" s="2"/>
      <c r="AA25" s="2"/>
      <c r="AB25" s="2"/>
    </row>
    <row r="26" spans="1:28" ht="31.5" customHeight="1" x14ac:dyDescent="0.3">
      <c r="A26" s="563"/>
      <c r="B26" s="325"/>
      <c r="C26" s="325"/>
      <c r="D26" s="325"/>
      <c r="E26" s="325"/>
      <c r="F26" s="344"/>
      <c r="G26" s="231" t="e">
        <f>AVERAGE(G23:G25)</f>
        <v>#DIV/0!</v>
      </c>
      <c r="H26" s="290"/>
      <c r="I26" s="2"/>
      <c r="J26" s="2"/>
      <c r="K26" s="2"/>
      <c r="L26" s="2"/>
      <c r="M26" s="2"/>
      <c r="N26" s="2"/>
      <c r="O26" s="2"/>
      <c r="P26" s="2"/>
      <c r="Q26" s="2"/>
      <c r="R26" s="2"/>
      <c r="S26" s="2"/>
      <c r="T26" s="2"/>
      <c r="U26" s="2"/>
      <c r="V26" s="2"/>
      <c r="W26" s="2"/>
      <c r="X26" s="2"/>
      <c r="Y26" s="2"/>
      <c r="Z26" s="2"/>
      <c r="AA26" s="2"/>
      <c r="AB26" s="2"/>
    </row>
    <row r="27" spans="1:28" ht="112.5" customHeight="1" x14ac:dyDescent="0.3">
      <c r="A27" s="375" t="str">
        <f>DESCRIPCION!A22</f>
        <v>e</v>
      </c>
      <c r="B27" s="18">
        <f>DESCRIPCION!D22</f>
        <v>0</v>
      </c>
      <c r="C27" s="227">
        <f>'CONTROLES Y EVALUACIÓN'!C143</f>
        <v>0</v>
      </c>
      <c r="D27" s="87" t="str">
        <f>'CONTROLES Y EVALUACIÓN'!H143</f>
        <v xml:space="preserve"> </v>
      </c>
      <c r="E27" s="87" t="str">
        <f>'CONTROLES Y EVALUACIÓN'!I143</f>
        <v>Seleccionar</v>
      </c>
      <c r="F27" s="228" t="str">
        <f>'CONTROLES Y EVALUACIÓN'!J143</f>
        <v xml:space="preserve"> </v>
      </c>
      <c r="G27" s="43" t="str">
        <f t="shared" ref="G27:G29" si="4">IF(F27="Fuerte",100,IF(F27="Moderado",50,IF(F27="Débil",0," ")))</f>
        <v xml:space="preserve"> </v>
      </c>
      <c r="H27" s="452" t="e">
        <f>IF(G30=100,"Fuerte",IF(AND(G30&gt;=50,G30&lt;=99),"Moderado",IF(AND(G30&gt;0,G30&lt;=49),"Débil"," ")))</f>
        <v>#DIV/0!</v>
      </c>
      <c r="I27" s="2"/>
      <c r="J27" s="2"/>
      <c r="K27" s="2"/>
      <c r="L27" s="2"/>
      <c r="M27" s="2"/>
      <c r="N27" s="2"/>
      <c r="O27" s="2"/>
      <c r="P27" s="2"/>
      <c r="Q27" s="2"/>
      <c r="R27" s="2"/>
      <c r="S27" s="2"/>
      <c r="T27" s="2"/>
      <c r="U27" s="2"/>
      <c r="V27" s="2"/>
      <c r="W27" s="2"/>
      <c r="X27" s="2"/>
      <c r="Y27" s="2"/>
      <c r="Z27" s="2"/>
      <c r="AA27" s="2"/>
      <c r="AB27" s="2"/>
    </row>
    <row r="28" spans="1:28" ht="99.75" customHeight="1" x14ac:dyDescent="0.3">
      <c r="A28" s="278"/>
      <c r="B28" s="18">
        <f>DESCRIPCION!D23</f>
        <v>0</v>
      </c>
      <c r="C28" s="227">
        <f>'CONTROLES Y EVALUACIÓN'!C154</f>
        <v>0</v>
      </c>
      <c r="D28" s="87" t="str">
        <f>'CONTROLES Y EVALUACIÓN'!H154</f>
        <v xml:space="preserve"> </v>
      </c>
      <c r="E28" s="87" t="str">
        <f>'CONTROLES Y EVALUACIÓN'!I154</f>
        <v>Seleccionar</v>
      </c>
      <c r="F28" s="228" t="str">
        <f>'CONTROLES Y EVALUACIÓN'!J154</f>
        <v xml:space="preserve"> </v>
      </c>
      <c r="G28" s="43" t="str">
        <f t="shared" si="4"/>
        <v xml:space="preserve"> </v>
      </c>
      <c r="H28" s="290"/>
      <c r="I28" s="2"/>
      <c r="J28" s="2"/>
      <c r="K28" s="2"/>
      <c r="L28" s="2"/>
      <c r="M28" s="2"/>
      <c r="N28" s="2"/>
      <c r="O28" s="2"/>
      <c r="P28" s="2"/>
      <c r="Q28" s="2"/>
      <c r="R28" s="2"/>
      <c r="S28" s="2"/>
      <c r="T28" s="2"/>
      <c r="U28" s="2"/>
      <c r="V28" s="2"/>
      <c r="W28" s="2"/>
      <c r="X28" s="2"/>
      <c r="Y28" s="2"/>
      <c r="Z28" s="2"/>
      <c r="AA28" s="2"/>
      <c r="AB28" s="2"/>
    </row>
    <row r="29" spans="1:28" ht="96.75" customHeight="1" x14ac:dyDescent="0.3">
      <c r="A29" s="337"/>
      <c r="B29" s="18">
        <f>DESCRIPCION!D24</f>
        <v>0</v>
      </c>
      <c r="C29" s="227">
        <f>'CONTROLES Y EVALUACIÓN'!C165</f>
        <v>0</v>
      </c>
      <c r="D29" s="87" t="str">
        <f>'CONTROLES Y EVALUACIÓN'!H165</f>
        <v xml:space="preserve"> </v>
      </c>
      <c r="E29" s="87" t="str">
        <f>'CONTROLES Y EVALUACIÓN'!I165</f>
        <v>Seleccionar</v>
      </c>
      <c r="F29" s="228" t="str">
        <f>'CONTROLES Y EVALUACIÓN'!J165</f>
        <v xml:space="preserve"> </v>
      </c>
      <c r="G29" s="43" t="str">
        <f t="shared" si="4"/>
        <v xml:space="preserve"> </v>
      </c>
      <c r="H29" s="290"/>
      <c r="I29" s="2"/>
      <c r="J29" s="2"/>
      <c r="K29" s="2"/>
      <c r="L29" s="2"/>
      <c r="M29" s="2"/>
      <c r="N29" s="2"/>
      <c r="O29" s="2"/>
      <c r="P29" s="2"/>
      <c r="Q29" s="2"/>
      <c r="R29" s="2"/>
      <c r="S29" s="2"/>
      <c r="T29" s="2"/>
      <c r="U29" s="2"/>
      <c r="V29" s="2"/>
      <c r="W29" s="2"/>
      <c r="X29" s="2"/>
      <c r="Y29" s="2"/>
      <c r="Z29" s="2"/>
      <c r="AA29" s="2"/>
      <c r="AB29" s="2"/>
    </row>
    <row r="30" spans="1:28" ht="24" customHeight="1" x14ac:dyDescent="0.3">
      <c r="A30" s="563"/>
      <c r="B30" s="325"/>
      <c r="C30" s="325"/>
      <c r="D30" s="325"/>
      <c r="E30" s="325"/>
      <c r="F30" s="344"/>
      <c r="G30" s="231" t="e">
        <f>AVERAGE(G27:G29)</f>
        <v>#DIV/0!</v>
      </c>
      <c r="H30" s="290"/>
      <c r="I30" s="2"/>
      <c r="J30" s="2"/>
      <c r="K30" s="2"/>
      <c r="L30" s="2"/>
      <c r="M30" s="2"/>
      <c r="N30" s="2"/>
      <c r="O30" s="2"/>
      <c r="P30" s="2"/>
      <c r="Q30" s="2"/>
      <c r="R30" s="2"/>
      <c r="S30" s="2"/>
      <c r="T30" s="2"/>
      <c r="U30" s="2"/>
      <c r="V30" s="2"/>
      <c r="W30" s="2"/>
      <c r="X30" s="2"/>
      <c r="Y30" s="2"/>
      <c r="Z30" s="2"/>
      <c r="AA30" s="2"/>
      <c r="AB30" s="2"/>
    </row>
    <row r="31" spans="1:28" ht="120" customHeight="1" x14ac:dyDescent="0.3">
      <c r="A31" s="375" t="str">
        <f>DESCRIPCION!A25</f>
        <v>f</v>
      </c>
      <c r="B31" s="18">
        <f>DESCRIPCION!D25</f>
        <v>0</v>
      </c>
      <c r="C31" s="227">
        <f>'CONTROLES Y EVALUACIÓN'!C176</f>
        <v>0</v>
      </c>
      <c r="D31" s="87" t="str">
        <f>'CONTROLES Y EVALUACIÓN'!H176</f>
        <v>Débil</v>
      </c>
      <c r="E31" s="87" t="str">
        <f>'CONTROLES Y EVALUACIÓN'!I176</f>
        <v>Fuerte (Siempre se Ejecuta)</v>
      </c>
      <c r="F31" s="228" t="str">
        <f>'CONTROLES Y EVALUACIÓN'!J176</f>
        <v>Débil</v>
      </c>
      <c r="G31" s="43">
        <f t="shared" ref="G31:G33" si="5">IF(F31="Fuerte",100,IF(F31="Moderado",50,IF(F31="Débil",0," ")))</f>
        <v>0</v>
      </c>
      <c r="H31" s="452" t="str">
        <f>IF(G34=100,"Fuerte",IF(AND(G34&gt;=50,G34&lt;=99),"Moderado",IF(AND(G34&gt;0,G34&lt;=49),"Débil"," ")))</f>
        <v xml:space="preserve"> </v>
      </c>
      <c r="I31" s="2"/>
      <c r="J31" s="2"/>
      <c r="K31" s="2"/>
      <c r="L31" s="2"/>
      <c r="M31" s="2"/>
      <c r="N31" s="2"/>
      <c r="O31" s="2"/>
      <c r="P31" s="2"/>
      <c r="Q31" s="2"/>
      <c r="R31" s="2"/>
      <c r="S31" s="2"/>
      <c r="T31" s="2"/>
      <c r="U31" s="2"/>
      <c r="V31" s="2"/>
      <c r="W31" s="2"/>
      <c r="X31" s="2"/>
      <c r="Y31" s="2"/>
      <c r="Z31" s="2"/>
      <c r="AA31" s="2"/>
      <c r="AB31" s="2"/>
    </row>
    <row r="32" spans="1:28" ht="114" customHeight="1" x14ac:dyDescent="0.3">
      <c r="A32" s="278"/>
      <c r="B32" s="18">
        <f>DESCRIPCION!B26</f>
        <v>0</v>
      </c>
      <c r="C32" s="227">
        <f>'CONTROLES Y EVALUACIÓN'!C187</f>
        <v>0</v>
      </c>
      <c r="D32" s="87" t="str">
        <f>'CONTROLES Y EVALUACIÓN'!H187</f>
        <v xml:space="preserve"> </v>
      </c>
      <c r="E32" s="87" t="str">
        <f>'CONTROLES Y EVALUACIÓN'!I187</f>
        <v>Seleccionar</v>
      </c>
      <c r="F32" s="228" t="str">
        <f>'CONTROLES Y EVALUACIÓN'!J187</f>
        <v xml:space="preserve"> </v>
      </c>
      <c r="G32" s="43" t="str">
        <f t="shared" si="5"/>
        <v xml:space="preserve"> </v>
      </c>
      <c r="H32" s="290"/>
      <c r="I32" s="2"/>
      <c r="J32" s="2"/>
      <c r="K32" s="2"/>
      <c r="L32" s="2"/>
      <c r="M32" s="2"/>
      <c r="N32" s="2"/>
      <c r="O32" s="2"/>
      <c r="P32" s="2"/>
      <c r="Q32" s="2"/>
      <c r="R32" s="2"/>
      <c r="S32" s="2"/>
      <c r="T32" s="2"/>
      <c r="U32" s="2"/>
      <c r="V32" s="2"/>
      <c r="W32" s="2"/>
      <c r="X32" s="2"/>
      <c r="Y32" s="2"/>
      <c r="Z32" s="2"/>
      <c r="AA32" s="2"/>
      <c r="AB32" s="2"/>
    </row>
    <row r="33" spans="1:28" ht="100.5" customHeight="1" x14ac:dyDescent="0.3">
      <c r="A33" s="337"/>
      <c r="B33" s="18">
        <f>DESCRIPCION!B27</f>
        <v>0</v>
      </c>
      <c r="C33" s="227">
        <f>'CONTROLES Y EVALUACIÓN'!C198</f>
        <v>0</v>
      </c>
      <c r="D33" s="87" t="str">
        <f>'CONTROLES Y EVALUACIÓN'!H198</f>
        <v xml:space="preserve"> </v>
      </c>
      <c r="E33" s="87" t="str">
        <f>'CONTROLES Y EVALUACIÓN'!I198</f>
        <v>Seleccionar</v>
      </c>
      <c r="F33" s="228" t="str">
        <f>'CONTROLES Y EVALUACIÓN'!J198</f>
        <v xml:space="preserve"> </v>
      </c>
      <c r="G33" s="43" t="str">
        <f t="shared" si="5"/>
        <v xml:space="preserve"> </v>
      </c>
      <c r="H33" s="290"/>
      <c r="I33" s="2"/>
      <c r="J33" s="2"/>
      <c r="K33" s="2"/>
      <c r="L33" s="2"/>
      <c r="M33" s="2"/>
      <c r="N33" s="2"/>
      <c r="O33" s="2"/>
      <c r="P33" s="2"/>
      <c r="Q33" s="2"/>
      <c r="R33" s="2"/>
      <c r="S33" s="2"/>
      <c r="T33" s="2"/>
      <c r="U33" s="2"/>
      <c r="V33" s="2"/>
      <c r="W33" s="2"/>
      <c r="X33" s="2"/>
      <c r="Y33" s="2"/>
      <c r="Z33" s="2"/>
      <c r="AA33" s="2"/>
      <c r="AB33" s="2"/>
    </row>
    <row r="34" spans="1:28" ht="30" customHeight="1" x14ac:dyDescent="0.3">
      <c r="A34" s="563"/>
      <c r="B34" s="325"/>
      <c r="C34" s="325"/>
      <c r="D34" s="325"/>
      <c r="E34" s="325"/>
      <c r="F34" s="344"/>
      <c r="G34" s="231">
        <f>AVERAGE(G31:G33)</f>
        <v>0</v>
      </c>
      <c r="H34" s="290"/>
      <c r="I34" s="2"/>
      <c r="J34" s="2"/>
      <c r="K34" s="2"/>
      <c r="L34" s="2"/>
      <c r="M34" s="2"/>
      <c r="N34" s="2"/>
      <c r="O34" s="2"/>
      <c r="P34" s="2"/>
      <c r="Q34" s="2"/>
      <c r="R34" s="2"/>
      <c r="S34" s="2"/>
      <c r="T34" s="2"/>
      <c r="U34" s="2"/>
      <c r="V34" s="2"/>
      <c r="W34" s="2"/>
      <c r="X34" s="2"/>
      <c r="Y34" s="2"/>
      <c r="Z34" s="2"/>
      <c r="AA34" s="2"/>
      <c r="AB34" s="2"/>
    </row>
    <row r="35" spans="1:28" ht="107.25" customHeight="1" x14ac:dyDescent="0.3">
      <c r="A35" s="375" t="str">
        <f>DESCRIPCION!A28</f>
        <v>g</v>
      </c>
      <c r="B35" s="18">
        <f>DESCRIPCION!D28</f>
        <v>0</v>
      </c>
      <c r="C35" s="227">
        <f>'CONTROLES Y EVALUACIÓN'!C209</f>
        <v>0</v>
      </c>
      <c r="D35" s="87" t="str">
        <f>'CONTROLES Y EVALUACIÓN'!H209</f>
        <v xml:space="preserve"> </v>
      </c>
      <c r="E35" s="87" t="str">
        <f>'CONTROLES Y EVALUACIÓN'!I209</f>
        <v>Seleccionar</v>
      </c>
      <c r="F35" s="228" t="str">
        <f>'CONTROLES Y EVALUACIÓN'!J209</f>
        <v xml:space="preserve"> </v>
      </c>
      <c r="G35" s="43" t="str">
        <f t="shared" ref="G35:G37" si="6">IF(F35="Fuerte",100,IF(F35="Moderado",50,IF(F35="Débil",0," ")))</f>
        <v xml:space="preserve"> </v>
      </c>
      <c r="H35" s="452" t="e">
        <f>IF(G38=100,"Fuerte",IF(AND(G38&gt;=50,G38&lt;=99),"Moderado",IF(AND(G38&gt;0,G38&lt;=49),"Débil"," ")))</f>
        <v>#DIV/0!</v>
      </c>
      <c r="I35" s="2"/>
      <c r="J35" s="2"/>
      <c r="K35" s="2"/>
      <c r="L35" s="2"/>
      <c r="M35" s="2"/>
      <c r="N35" s="2"/>
      <c r="O35" s="2"/>
      <c r="P35" s="2"/>
      <c r="Q35" s="2"/>
      <c r="R35" s="2"/>
      <c r="S35" s="2"/>
      <c r="T35" s="2"/>
      <c r="U35" s="2"/>
      <c r="V35" s="2"/>
      <c r="W35" s="2"/>
      <c r="X35" s="2"/>
      <c r="Y35" s="2"/>
      <c r="Z35" s="2"/>
      <c r="AA35" s="2"/>
      <c r="AB35" s="2"/>
    </row>
    <row r="36" spans="1:28" ht="108.75" customHeight="1" x14ac:dyDescent="0.3">
      <c r="A36" s="278"/>
      <c r="B36" s="18">
        <f>DESCRIPCION!D29</f>
        <v>0</v>
      </c>
      <c r="C36" s="227">
        <f>'CONTROLES Y EVALUACIÓN'!C220</f>
        <v>0</v>
      </c>
      <c r="D36" s="87" t="str">
        <f>'CONTROLES Y EVALUACIÓN'!H220</f>
        <v xml:space="preserve"> </v>
      </c>
      <c r="E36" s="87" t="str">
        <f>'CONTROLES Y EVALUACIÓN'!I220</f>
        <v>Moderado (Algunas veces se ejecuta)</v>
      </c>
      <c r="F36" s="228" t="str">
        <f>'CONTROLES Y EVALUACIÓN'!J220</f>
        <v xml:space="preserve"> </v>
      </c>
      <c r="G36" s="43" t="str">
        <f t="shared" si="6"/>
        <v xml:space="preserve"> </v>
      </c>
      <c r="H36" s="290"/>
      <c r="I36" s="2"/>
      <c r="J36" s="2"/>
      <c r="K36" s="2"/>
      <c r="L36" s="2"/>
      <c r="M36" s="2"/>
      <c r="N36" s="2"/>
      <c r="O36" s="2"/>
      <c r="P36" s="2"/>
      <c r="Q36" s="2"/>
      <c r="R36" s="2"/>
      <c r="S36" s="2"/>
      <c r="T36" s="2"/>
      <c r="U36" s="2"/>
      <c r="V36" s="2"/>
      <c r="W36" s="2"/>
      <c r="X36" s="2"/>
      <c r="Y36" s="2"/>
      <c r="Z36" s="2"/>
      <c r="AA36" s="2"/>
      <c r="AB36" s="2"/>
    </row>
    <row r="37" spans="1:28" ht="111" customHeight="1" x14ac:dyDescent="0.3">
      <c r="A37" s="337"/>
      <c r="B37" s="18">
        <f>DESCRIPCION!D30</f>
        <v>0</v>
      </c>
      <c r="C37" s="227">
        <f>'CONTROLES Y EVALUACIÓN'!C231</f>
        <v>0</v>
      </c>
      <c r="D37" s="87" t="str">
        <f>'CONTROLES Y EVALUACIÓN'!H231</f>
        <v xml:space="preserve"> </v>
      </c>
      <c r="E37" s="87" t="str">
        <f>'CONTROLES Y EVALUACIÓN'!I231</f>
        <v>Seleccionar</v>
      </c>
      <c r="F37" s="228" t="str">
        <f>'CONTROLES Y EVALUACIÓN'!J231</f>
        <v xml:space="preserve"> </v>
      </c>
      <c r="G37" s="43" t="str">
        <f t="shared" si="6"/>
        <v xml:space="preserve"> </v>
      </c>
      <c r="H37" s="290"/>
      <c r="I37" s="2"/>
      <c r="J37" s="2"/>
      <c r="K37" s="2"/>
      <c r="L37" s="2"/>
      <c r="M37" s="2"/>
      <c r="N37" s="2"/>
      <c r="O37" s="2"/>
      <c r="P37" s="2"/>
      <c r="Q37" s="2"/>
      <c r="R37" s="2"/>
      <c r="S37" s="2"/>
      <c r="T37" s="2"/>
      <c r="U37" s="2"/>
      <c r="V37" s="2"/>
      <c r="W37" s="2"/>
      <c r="X37" s="2"/>
      <c r="Y37" s="2"/>
      <c r="Z37" s="2"/>
      <c r="AA37" s="2"/>
      <c r="AB37" s="2"/>
    </row>
    <row r="38" spans="1:28" ht="31.5" customHeight="1" x14ac:dyDescent="0.3">
      <c r="A38" s="563"/>
      <c r="B38" s="325"/>
      <c r="C38" s="325"/>
      <c r="D38" s="325"/>
      <c r="E38" s="325"/>
      <c r="F38" s="344"/>
      <c r="G38" s="231" t="e">
        <f>AVERAGE(G35:G37)</f>
        <v>#DIV/0!</v>
      </c>
      <c r="H38" s="290"/>
      <c r="I38" s="2"/>
      <c r="J38" s="2"/>
      <c r="K38" s="2"/>
      <c r="L38" s="2"/>
      <c r="M38" s="2"/>
      <c r="N38" s="2"/>
      <c r="O38" s="2"/>
      <c r="P38" s="2"/>
      <c r="Q38" s="2"/>
      <c r="R38" s="2"/>
      <c r="S38" s="2"/>
      <c r="T38" s="2"/>
      <c r="U38" s="2"/>
      <c r="V38" s="2"/>
      <c r="W38" s="2"/>
      <c r="X38" s="2"/>
      <c r="Y38" s="2"/>
      <c r="Z38" s="2"/>
      <c r="AA38" s="2"/>
      <c r="AB38" s="2"/>
    </row>
    <row r="39" spans="1:28" ht="85.5" customHeight="1" x14ac:dyDescent="0.3">
      <c r="A39" s="375" t="str">
        <f>DESCRIPCION!A31</f>
        <v>h</v>
      </c>
      <c r="B39" s="18">
        <f>DESCRIPCION!D31</f>
        <v>0</v>
      </c>
      <c r="C39" s="227">
        <f>'CONTROLES Y EVALUACIÓN'!C242</f>
        <v>0</v>
      </c>
      <c r="D39" s="87" t="str">
        <f>'CONTROLES Y EVALUACIÓN'!H242</f>
        <v xml:space="preserve"> </v>
      </c>
      <c r="E39" s="87" t="str">
        <f>'CONTROLES Y EVALUACIÓN'!I242</f>
        <v>Seleccionar</v>
      </c>
      <c r="F39" s="228" t="str">
        <f>'CONTROLES Y EVALUACIÓN'!J242</f>
        <v xml:space="preserve"> </v>
      </c>
      <c r="G39" s="43" t="str">
        <f t="shared" ref="G39:G41" si="7">IF(F39="Fuerte",100,IF(F39="Moderado",50,IF(F39="Débil",0," ")))</f>
        <v xml:space="preserve"> </v>
      </c>
      <c r="H39" s="452" t="e">
        <f>IF(G42=100,"Fuerte",IF(AND(G42&gt;=50,G42&lt;=99),"Moderado",IF(AND(G42&gt;0,G42&lt;=49),"Débil"," ")))</f>
        <v>#DIV/0!</v>
      </c>
      <c r="I39" s="2"/>
      <c r="J39" s="2"/>
      <c r="K39" s="2"/>
      <c r="L39" s="2"/>
      <c r="M39" s="2"/>
      <c r="N39" s="2"/>
      <c r="O39" s="2"/>
      <c r="P39" s="2"/>
      <c r="Q39" s="2"/>
      <c r="R39" s="2"/>
      <c r="S39" s="2"/>
      <c r="T39" s="2"/>
      <c r="U39" s="2"/>
      <c r="V39" s="2"/>
      <c r="W39" s="2"/>
      <c r="X39" s="2"/>
      <c r="Y39" s="2"/>
      <c r="Z39" s="2"/>
      <c r="AA39" s="2"/>
      <c r="AB39" s="2"/>
    </row>
    <row r="40" spans="1:28" ht="92.25" customHeight="1" x14ac:dyDescent="0.3">
      <c r="A40" s="278"/>
      <c r="B40" s="18">
        <f>DESCRIPCION!D32</f>
        <v>0</v>
      </c>
      <c r="C40" s="227">
        <f>'CONTROLES Y EVALUACIÓN'!C253</f>
        <v>0</v>
      </c>
      <c r="D40" s="87" t="str">
        <f>'CONTROLES Y EVALUACIÓN'!H253</f>
        <v xml:space="preserve"> </v>
      </c>
      <c r="E40" s="87" t="str">
        <f>'CONTROLES Y EVALUACIÓN'!I253</f>
        <v>Seleccionar</v>
      </c>
      <c r="F40" s="228" t="str">
        <f>'CONTROLES Y EVALUACIÓN'!J253</f>
        <v xml:space="preserve"> </v>
      </c>
      <c r="G40" s="43" t="str">
        <f t="shared" si="7"/>
        <v xml:space="preserve"> </v>
      </c>
      <c r="H40" s="290"/>
      <c r="I40" s="2"/>
      <c r="J40" s="2"/>
      <c r="K40" s="2"/>
      <c r="L40" s="2"/>
      <c r="M40" s="2"/>
      <c r="N40" s="2"/>
      <c r="O40" s="2"/>
      <c r="P40" s="2"/>
      <c r="Q40" s="2"/>
      <c r="R40" s="2"/>
      <c r="S40" s="2"/>
      <c r="T40" s="2"/>
      <c r="U40" s="2"/>
      <c r="V40" s="2"/>
      <c r="W40" s="2"/>
      <c r="X40" s="2"/>
      <c r="Y40" s="2"/>
      <c r="Z40" s="2"/>
      <c r="AA40" s="2"/>
      <c r="AB40" s="2"/>
    </row>
    <row r="41" spans="1:28" ht="86.25" customHeight="1" x14ac:dyDescent="0.3">
      <c r="A41" s="337"/>
      <c r="B41" s="18">
        <f>DESCRIPCION!D33</f>
        <v>0</v>
      </c>
      <c r="C41" s="227">
        <f>'CONTROLES Y EVALUACIÓN'!C264</f>
        <v>0</v>
      </c>
      <c r="D41" s="87" t="str">
        <f>'CONTROLES Y EVALUACIÓN'!H264</f>
        <v xml:space="preserve"> </v>
      </c>
      <c r="E41" s="87" t="str">
        <f>'CONTROLES Y EVALUACIÓN'!I264</f>
        <v>Seleccionar</v>
      </c>
      <c r="F41" s="228" t="str">
        <f>'CONTROLES Y EVALUACIÓN'!J264</f>
        <v xml:space="preserve"> </v>
      </c>
      <c r="G41" s="43" t="str">
        <f t="shared" si="7"/>
        <v xml:space="preserve"> </v>
      </c>
      <c r="H41" s="290"/>
      <c r="I41" s="2"/>
      <c r="J41" s="2"/>
      <c r="K41" s="2"/>
      <c r="L41" s="2"/>
      <c r="M41" s="2"/>
      <c r="N41" s="2"/>
      <c r="O41" s="2"/>
      <c r="P41" s="2"/>
      <c r="Q41" s="2"/>
      <c r="R41" s="2"/>
      <c r="S41" s="2"/>
      <c r="T41" s="2"/>
      <c r="U41" s="2"/>
      <c r="V41" s="2"/>
      <c r="W41" s="2"/>
      <c r="X41" s="2"/>
      <c r="Y41" s="2"/>
      <c r="Z41" s="2"/>
      <c r="AA41" s="2"/>
      <c r="AB41" s="2"/>
    </row>
    <row r="42" spans="1:28" ht="28.5" customHeight="1" x14ac:dyDescent="0.3">
      <c r="A42" s="563"/>
      <c r="B42" s="325"/>
      <c r="C42" s="325"/>
      <c r="D42" s="325"/>
      <c r="E42" s="325"/>
      <c r="F42" s="344"/>
      <c r="G42" s="231" t="e">
        <f>AVERAGE(G39:G41)</f>
        <v>#DIV/0!</v>
      </c>
      <c r="H42" s="290"/>
      <c r="I42" s="2"/>
      <c r="J42" s="2"/>
      <c r="K42" s="2"/>
      <c r="L42" s="2"/>
      <c r="M42" s="2"/>
      <c r="N42" s="2"/>
      <c r="O42" s="2"/>
      <c r="P42" s="2"/>
      <c r="Q42" s="2"/>
      <c r="R42" s="2"/>
      <c r="S42" s="2"/>
      <c r="T42" s="2"/>
      <c r="U42" s="2"/>
      <c r="V42" s="2"/>
      <c r="W42" s="2"/>
      <c r="X42" s="2"/>
      <c r="Y42" s="2"/>
      <c r="Z42" s="2"/>
      <c r="AA42" s="2"/>
      <c r="AB42" s="2"/>
    </row>
    <row r="43" spans="1:28" ht="71.25" customHeight="1" x14ac:dyDescent="0.3">
      <c r="A43" s="375" t="str">
        <f>DESCRIPCION!A34</f>
        <v>i</v>
      </c>
      <c r="B43" s="18">
        <f>DESCRIPCION!D34</f>
        <v>0</v>
      </c>
      <c r="C43" s="227">
        <f>'CONTROLES Y EVALUACIÓN'!C275</f>
        <v>0</v>
      </c>
      <c r="D43" s="87" t="str">
        <f>'CONTROLES Y EVALUACIÓN'!H275</f>
        <v xml:space="preserve"> </v>
      </c>
      <c r="E43" s="87" t="str">
        <f>'CONTROLES Y EVALUACIÓN'!I275</f>
        <v>Seleccionar</v>
      </c>
      <c r="F43" s="228" t="str">
        <f>'CONTROLES Y EVALUACIÓN'!J275</f>
        <v xml:space="preserve"> </v>
      </c>
      <c r="G43" s="43" t="str">
        <f t="shared" ref="G43:G45" si="8">IF(F43="Fuerte",100,IF(F43="Moderado",50,IF(F43="Débil",0," ")))</f>
        <v xml:space="preserve"> </v>
      </c>
      <c r="H43" s="452" t="e">
        <f>IF(G46=100,"Fuerte",IF(AND(G46&gt;=50,G46&lt;=99),"Moderado",IF(AND(G46&gt;0,G46&lt;=49),"Débil"," ")))</f>
        <v>#DIV/0!</v>
      </c>
      <c r="I43" s="2"/>
      <c r="J43" s="2"/>
      <c r="K43" s="2"/>
      <c r="L43" s="2"/>
      <c r="M43" s="2"/>
      <c r="N43" s="2"/>
      <c r="O43" s="2"/>
      <c r="P43" s="2"/>
      <c r="Q43" s="2"/>
      <c r="R43" s="2"/>
      <c r="S43" s="2"/>
      <c r="T43" s="2"/>
      <c r="U43" s="2"/>
      <c r="V43" s="2"/>
      <c r="W43" s="2"/>
      <c r="X43" s="2"/>
      <c r="Y43" s="2"/>
      <c r="Z43" s="2"/>
      <c r="AA43" s="2"/>
      <c r="AB43" s="2"/>
    </row>
    <row r="44" spans="1:28" ht="91.5" customHeight="1" x14ac:dyDescent="0.3">
      <c r="A44" s="278"/>
      <c r="B44" s="18">
        <f>DESCRIPCION!D35</f>
        <v>0</v>
      </c>
      <c r="C44" s="227">
        <f>'CONTROLES Y EVALUACIÓN'!C286</f>
        <v>0</v>
      </c>
      <c r="D44" s="87" t="str">
        <f>'CONTROLES Y EVALUACIÓN'!H286</f>
        <v xml:space="preserve"> </v>
      </c>
      <c r="E44" s="87" t="str">
        <f>'CONTROLES Y EVALUACIÓN'!I286</f>
        <v>Seleccionar</v>
      </c>
      <c r="F44" s="228" t="str">
        <f>'CONTROLES Y EVALUACIÓN'!J286</f>
        <v xml:space="preserve"> </v>
      </c>
      <c r="G44" s="43" t="str">
        <f t="shared" si="8"/>
        <v xml:space="preserve"> </v>
      </c>
      <c r="H44" s="290"/>
      <c r="I44" s="2"/>
      <c r="J44" s="2"/>
      <c r="K44" s="2"/>
      <c r="L44" s="2"/>
      <c r="M44" s="2"/>
      <c r="N44" s="2"/>
      <c r="O44" s="2"/>
      <c r="P44" s="2"/>
      <c r="Q44" s="2"/>
      <c r="R44" s="2"/>
      <c r="S44" s="2"/>
      <c r="T44" s="2"/>
      <c r="U44" s="2"/>
      <c r="V44" s="2"/>
      <c r="W44" s="2"/>
      <c r="X44" s="2"/>
      <c r="Y44" s="2"/>
      <c r="Z44" s="2"/>
      <c r="AA44" s="2"/>
      <c r="AB44" s="2"/>
    </row>
    <row r="45" spans="1:28" ht="85.5" customHeight="1" x14ac:dyDescent="0.3">
      <c r="A45" s="337"/>
      <c r="B45" s="18">
        <f>DESCRIPCION!D36</f>
        <v>0</v>
      </c>
      <c r="C45" s="227">
        <f>'CONTROLES Y EVALUACIÓN'!C297</f>
        <v>0</v>
      </c>
      <c r="D45" s="87" t="str">
        <f>'CONTROLES Y EVALUACIÓN'!H297</f>
        <v xml:space="preserve"> </v>
      </c>
      <c r="E45" s="87" t="str">
        <f>'CONTROLES Y EVALUACIÓN'!I297</f>
        <v>Seleccionar</v>
      </c>
      <c r="F45" s="228" t="str">
        <f>'CONTROLES Y EVALUACIÓN'!J297</f>
        <v xml:space="preserve"> </v>
      </c>
      <c r="G45" s="43" t="str">
        <f t="shared" si="8"/>
        <v xml:space="preserve"> </v>
      </c>
      <c r="H45" s="290"/>
      <c r="I45" s="2"/>
      <c r="J45" s="2"/>
      <c r="K45" s="2"/>
      <c r="L45" s="2"/>
      <c r="M45" s="2"/>
      <c r="N45" s="2"/>
      <c r="O45" s="2"/>
      <c r="P45" s="2"/>
      <c r="Q45" s="2"/>
      <c r="R45" s="2"/>
      <c r="S45" s="2"/>
      <c r="T45" s="2"/>
      <c r="U45" s="2"/>
      <c r="V45" s="2"/>
      <c r="W45" s="2"/>
      <c r="X45" s="2"/>
      <c r="Y45" s="2"/>
      <c r="Z45" s="2"/>
      <c r="AA45" s="2"/>
      <c r="AB45" s="2"/>
    </row>
    <row r="46" spans="1:28" ht="33.75" customHeight="1" x14ac:dyDescent="0.3">
      <c r="A46" s="563"/>
      <c r="B46" s="325"/>
      <c r="C46" s="325"/>
      <c r="D46" s="325"/>
      <c r="E46" s="325"/>
      <c r="F46" s="344"/>
      <c r="G46" s="231" t="e">
        <f>AVERAGE(G43:G45)</f>
        <v>#DIV/0!</v>
      </c>
      <c r="H46" s="290"/>
      <c r="I46" s="2"/>
      <c r="J46" s="2"/>
      <c r="K46" s="2"/>
      <c r="L46" s="2"/>
      <c r="M46" s="2"/>
      <c r="N46" s="2"/>
      <c r="O46" s="2"/>
      <c r="P46" s="2"/>
      <c r="Q46" s="2"/>
      <c r="R46" s="2"/>
      <c r="S46" s="2"/>
      <c r="T46" s="2"/>
      <c r="U46" s="2"/>
      <c r="V46" s="2"/>
      <c r="W46" s="2"/>
      <c r="X46" s="2"/>
      <c r="Y46" s="2"/>
      <c r="Z46" s="2"/>
      <c r="AA46" s="2"/>
      <c r="AB46" s="2"/>
    </row>
    <row r="47" spans="1:28" ht="107.25" customHeight="1" x14ac:dyDescent="0.3">
      <c r="A47" s="411" t="str">
        <f>DESCRIPCION!A37</f>
        <v>j</v>
      </c>
      <c r="B47" s="18">
        <f>DESCRIPCION!D37</f>
        <v>0</v>
      </c>
      <c r="C47" s="227">
        <f>'CONTROLES Y EVALUACIÓN'!C308</f>
        <v>0</v>
      </c>
      <c r="D47" s="87" t="str">
        <f>'CONTROLES Y EVALUACIÓN'!H308</f>
        <v xml:space="preserve"> </v>
      </c>
      <c r="E47" s="87" t="str">
        <f>'CONTROLES Y EVALUACIÓN'!I308</f>
        <v>Seleccionar</v>
      </c>
      <c r="F47" s="228" t="str">
        <f>'CONTROLES Y EVALUACIÓN'!J308</f>
        <v xml:space="preserve"> </v>
      </c>
      <c r="G47" s="43" t="str">
        <f t="shared" ref="G47:G49" si="9">IF(F47="Fuerte",100,IF(F47="Moderado",50,IF(F47="Débil",0," ")))</f>
        <v xml:space="preserve"> </v>
      </c>
      <c r="H47" s="452" t="e">
        <f>IF(G50=100,"Fuerte",IF(AND(G50&gt;=50,G50&lt;=99),"Moderado",IF(AND(G50&gt;0,G50&lt;=49),"Débil"," ")))</f>
        <v>#DIV/0!</v>
      </c>
      <c r="I47" s="2"/>
      <c r="J47" s="2"/>
      <c r="K47" s="2"/>
      <c r="L47" s="2"/>
      <c r="M47" s="2"/>
      <c r="N47" s="2"/>
      <c r="O47" s="2"/>
      <c r="P47" s="2"/>
      <c r="Q47" s="2"/>
      <c r="R47" s="2"/>
      <c r="S47" s="2"/>
      <c r="T47" s="2"/>
      <c r="U47" s="2"/>
      <c r="V47" s="2"/>
      <c r="W47" s="2"/>
      <c r="X47" s="2"/>
      <c r="Y47" s="2"/>
      <c r="Z47" s="2"/>
      <c r="AA47" s="2"/>
      <c r="AB47" s="2"/>
    </row>
    <row r="48" spans="1:28" ht="99.75" customHeight="1" x14ac:dyDescent="0.3">
      <c r="A48" s="278"/>
      <c r="B48" s="18">
        <f>DESCRIPCION!D38</f>
        <v>0</v>
      </c>
      <c r="C48" s="227">
        <f>'CONTROLES Y EVALUACIÓN'!C319</f>
        <v>0</v>
      </c>
      <c r="D48" s="87" t="str">
        <f>'CONTROLES Y EVALUACIÓN'!H319</f>
        <v xml:space="preserve"> </v>
      </c>
      <c r="E48" s="87" t="str">
        <f>'CONTROLES Y EVALUACIÓN'!I319</f>
        <v>Fuerte (Siempre se Ejecuta)</v>
      </c>
      <c r="F48" s="228" t="str">
        <f>'CONTROLES Y EVALUACIÓN'!J319</f>
        <v xml:space="preserve"> </v>
      </c>
      <c r="G48" s="43" t="str">
        <f t="shared" si="9"/>
        <v xml:space="preserve"> </v>
      </c>
      <c r="H48" s="290"/>
      <c r="I48" s="2"/>
      <c r="J48" s="2"/>
      <c r="K48" s="2"/>
      <c r="L48" s="2"/>
      <c r="M48" s="2"/>
      <c r="N48" s="2"/>
      <c r="O48" s="2"/>
      <c r="P48" s="2"/>
      <c r="Q48" s="2"/>
      <c r="R48" s="2"/>
      <c r="S48" s="2"/>
      <c r="T48" s="2"/>
      <c r="U48" s="2"/>
      <c r="V48" s="2"/>
      <c r="W48" s="2"/>
      <c r="X48" s="2"/>
      <c r="Y48" s="2"/>
      <c r="Z48" s="2"/>
      <c r="AA48" s="2"/>
      <c r="AB48" s="2"/>
    </row>
    <row r="49" spans="1:28" ht="96" customHeight="1" x14ac:dyDescent="0.3">
      <c r="A49" s="337"/>
      <c r="B49" s="18">
        <f>DESCRIPCION!D39</f>
        <v>0</v>
      </c>
      <c r="C49" s="227">
        <f>'CONTROLES Y EVALUACIÓN'!C330</f>
        <v>0</v>
      </c>
      <c r="D49" s="87" t="str">
        <f>'CONTROLES Y EVALUACIÓN'!H330</f>
        <v xml:space="preserve"> </v>
      </c>
      <c r="E49" s="87" t="str">
        <f>'CONTROLES Y EVALUACIÓN'!I330</f>
        <v>Seleccionar</v>
      </c>
      <c r="F49" s="228" t="str">
        <f>'CONTROLES Y EVALUACIÓN'!J330</f>
        <v xml:space="preserve"> </v>
      </c>
      <c r="G49" s="43" t="str">
        <f t="shared" si="9"/>
        <v xml:space="preserve"> </v>
      </c>
      <c r="H49" s="290"/>
      <c r="I49" s="2"/>
      <c r="J49" s="2"/>
      <c r="K49" s="2"/>
      <c r="L49" s="2"/>
      <c r="M49" s="2"/>
      <c r="N49" s="2"/>
      <c r="O49" s="2"/>
      <c r="P49" s="2"/>
      <c r="Q49" s="2"/>
      <c r="R49" s="2"/>
      <c r="S49" s="2"/>
      <c r="T49" s="2"/>
      <c r="U49" s="2"/>
      <c r="V49" s="2"/>
      <c r="W49" s="2"/>
      <c r="X49" s="2"/>
      <c r="Y49" s="2"/>
      <c r="Z49" s="2"/>
      <c r="AA49" s="2"/>
      <c r="AB49" s="2"/>
    </row>
    <row r="50" spans="1:28" ht="30.75" customHeight="1" x14ac:dyDescent="0.3">
      <c r="A50" s="564"/>
      <c r="B50" s="296"/>
      <c r="C50" s="296"/>
      <c r="D50" s="296"/>
      <c r="E50" s="296"/>
      <c r="F50" s="353"/>
      <c r="G50" s="232" t="e">
        <f>AVERAGE(G47:G49)</f>
        <v>#DIV/0!</v>
      </c>
      <c r="H50" s="291"/>
      <c r="I50" s="2"/>
      <c r="J50" s="2"/>
      <c r="K50" s="2"/>
      <c r="L50" s="2"/>
      <c r="M50" s="2"/>
      <c r="N50" s="2"/>
      <c r="O50" s="2"/>
      <c r="P50" s="2"/>
      <c r="Q50" s="2"/>
      <c r="R50" s="2"/>
      <c r="S50" s="2"/>
      <c r="T50" s="2"/>
      <c r="U50" s="2"/>
      <c r="V50" s="2"/>
      <c r="W50" s="2"/>
      <c r="X50" s="2"/>
      <c r="Y50" s="2"/>
      <c r="Z50" s="2"/>
      <c r="AA50" s="2"/>
      <c r="AB50" s="2"/>
    </row>
    <row r="51" spans="1:28"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row r="252" spans="1:28" ht="15.75" customHeight="1" x14ac:dyDescent="0.3"/>
    <row r="253" spans="1:28" ht="15.75" customHeight="1" x14ac:dyDescent="0.3"/>
    <row r="254" spans="1:28" ht="15.75" customHeight="1" x14ac:dyDescent="0.3"/>
    <row r="255" spans="1:28" ht="15.75" customHeight="1" x14ac:dyDescent="0.3"/>
    <row r="256" spans="1:28"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7">
    <mergeCell ref="A23:A25"/>
    <mergeCell ref="A27:A29"/>
    <mergeCell ref="A31:A33"/>
    <mergeCell ref="H11:H14"/>
    <mergeCell ref="A14:F14"/>
    <mergeCell ref="H15:H18"/>
    <mergeCell ref="A18:F18"/>
    <mergeCell ref="A22:F22"/>
    <mergeCell ref="A11:A13"/>
    <mergeCell ref="A15:A17"/>
    <mergeCell ref="A19:A21"/>
    <mergeCell ref="H39:H42"/>
    <mergeCell ref="H43:H46"/>
    <mergeCell ref="H47:H50"/>
    <mergeCell ref="A26:F26"/>
    <mergeCell ref="A30:F30"/>
    <mergeCell ref="A34:F34"/>
    <mergeCell ref="A38:F38"/>
    <mergeCell ref="A42:F42"/>
    <mergeCell ref="A46:F46"/>
    <mergeCell ref="A50:F50"/>
    <mergeCell ref="A35:A37"/>
    <mergeCell ref="A39:A41"/>
    <mergeCell ref="A43:A45"/>
    <mergeCell ref="A47:A49"/>
    <mergeCell ref="H19:H22"/>
    <mergeCell ref="H23:H26"/>
    <mergeCell ref="H27:H30"/>
    <mergeCell ref="H31:H34"/>
    <mergeCell ref="H35:H38"/>
    <mergeCell ref="A6:H6"/>
    <mergeCell ref="A7:H7"/>
    <mergeCell ref="B9:B10"/>
    <mergeCell ref="C9:C10"/>
    <mergeCell ref="D9:D10"/>
    <mergeCell ref="H9:H10"/>
    <mergeCell ref="E9:E10"/>
    <mergeCell ref="F9:G10"/>
    <mergeCell ref="A9:A10"/>
    <mergeCell ref="A1:A4"/>
    <mergeCell ref="B1:D2"/>
    <mergeCell ref="E1:G1"/>
    <mergeCell ref="H1:H4"/>
    <mergeCell ref="E2:G2"/>
    <mergeCell ref="B3:D4"/>
    <mergeCell ref="E3:G3"/>
    <mergeCell ref="E4:G4"/>
  </mergeCells>
  <pageMargins left="0.7" right="0.7" top="0.75" bottom="0.75" header="0" footer="0"/>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38953"/>
  </sheetPr>
  <dimension ref="A1:X1000"/>
  <sheetViews>
    <sheetView workbookViewId="0">
      <selection activeCell="O51" sqref="O51"/>
    </sheetView>
  </sheetViews>
  <sheetFormatPr baseColWidth="10" defaultColWidth="14.44140625" defaultRowHeight="15" customHeight="1" x14ac:dyDescent="0.3"/>
  <cols>
    <col min="1" max="7" width="10.6640625" customWidth="1"/>
    <col min="8" max="8" width="10.5546875" customWidth="1"/>
    <col min="9" max="9" width="10.44140625" customWidth="1"/>
    <col min="10" max="10" width="10.6640625" customWidth="1"/>
    <col min="11" max="11" width="16" customWidth="1"/>
    <col min="12" max="24" width="10.6640625" customWidth="1"/>
  </cols>
  <sheetData>
    <row r="1" spans="1:12" ht="14.4" x14ac:dyDescent="0.3">
      <c r="A1" s="502" t="e" vm="1">
        <v>#VALUE!</v>
      </c>
      <c r="B1" s="282"/>
      <c r="C1" s="280" t="str">
        <f>CONTEXTO!B1</f>
        <v xml:space="preserve">PROCESO:  SISTEMA INTEGRADO DE GESTIÓN </v>
      </c>
      <c r="D1" s="281"/>
      <c r="E1" s="281"/>
      <c r="F1" s="282"/>
      <c r="G1" s="292" t="s">
        <v>1</v>
      </c>
      <c r="H1" s="293"/>
      <c r="I1" s="366"/>
      <c r="J1" s="503"/>
      <c r="K1" s="305"/>
      <c r="L1" s="2"/>
    </row>
    <row r="2" spans="1:12" ht="14.4" x14ac:dyDescent="0.3">
      <c r="A2" s="403"/>
      <c r="B2" s="285"/>
      <c r="C2" s="338"/>
      <c r="D2" s="339"/>
      <c r="E2" s="339"/>
      <c r="F2" s="340"/>
      <c r="G2" s="360" t="s">
        <v>359</v>
      </c>
      <c r="H2" s="331"/>
      <c r="I2" s="351"/>
      <c r="J2" s="283"/>
      <c r="K2" s="415"/>
      <c r="L2" s="2"/>
    </row>
    <row r="3" spans="1:12" ht="14.4" x14ac:dyDescent="0.3">
      <c r="A3" s="403"/>
      <c r="B3" s="285"/>
      <c r="C3" s="343" t="s">
        <v>491</v>
      </c>
      <c r="D3" s="325"/>
      <c r="E3" s="325"/>
      <c r="F3" s="344"/>
      <c r="G3" s="360" t="s">
        <v>3</v>
      </c>
      <c r="H3" s="331"/>
      <c r="I3" s="351"/>
      <c r="J3" s="283"/>
      <c r="K3" s="415"/>
      <c r="L3" s="2"/>
    </row>
    <row r="4" spans="1:12" ht="14.4" x14ac:dyDescent="0.3">
      <c r="A4" s="347"/>
      <c r="B4" s="340"/>
      <c r="C4" s="338"/>
      <c r="D4" s="339"/>
      <c r="E4" s="339"/>
      <c r="F4" s="340"/>
      <c r="G4" s="360" t="s">
        <v>492</v>
      </c>
      <c r="H4" s="331"/>
      <c r="I4" s="351"/>
      <c r="J4" s="338"/>
      <c r="K4" s="348"/>
      <c r="L4" s="2"/>
    </row>
    <row r="5" spans="1:12" ht="15.6" x14ac:dyDescent="0.3">
      <c r="A5" s="345"/>
      <c r="B5" s="331"/>
      <c r="C5" s="331"/>
      <c r="D5" s="331"/>
      <c r="E5" s="331"/>
      <c r="F5" s="331"/>
      <c r="G5" s="331"/>
      <c r="H5" s="331"/>
      <c r="I5" s="331"/>
      <c r="J5" s="331"/>
      <c r="K5" s="332"/>
      <c r="L5" s="2"/>
    </row>
    <row r="6" spans="1:12" ht="14.4" x14ac:dyDescent="0.3">
      <c r="A6" s="504" t="s">
        <v>362</v>
      </c>
      <c r="B6" s="325"/>
      <c r="C6" s="325"/>
      <c r="D6" s="325"/>
      <c r="E6" s="325"/>
      <c r="F6" s="325"/>
      <c r="G6" s="325"/>
      <c r="H6" s="325"/>
      <c r="I6" s="325"/>
      <c r="J6" s="325"/>
      <c r="K6" s="326"/>
      <c r="L6" s="2"/>
    </row>
    <row r="7" spans="1:12" ht="14.4" x14ac:dyDescent="0.3">
      <c r="A7" s="347"/>
      <c r="B7" s="339"/>
      <c r="C7" s="339"/>
      <c r="D7" s="339"/>
      <c r="E7" s="339"/>
      <c r="F7" s="339"/>
      <c r="G7" s="339"/>
      <c r="H7" s="339"/>
      <c r="I7" s="339"/>
      <c r="J7" s="339"/>
      <c r="K7" s="348"/>
      <c r="L7" s="2"/>
    </row>
    <row r="8" spans="1:12" ht="14.4" x14ac:dyDescent="0.3">
      <c r="A8" s="330" t="str">
        <f>CONTEXTO!A8</f>
        <v>PROCESO: GESTIÓN HUMANA</v>
      </c>
      <c r="B8" s="331"/>
      <c r="C8" s="331"/>
      <c r="D8" s="331"/>
      <c r="E8" s="331"/>
      <c r="F8" s="331"/>
      <c r="G8" s="331"/>
      <c r="H8" s="331"/>
      <c r="I8" s="331"/>
      <c r="J8" s="331"/>
      <c r="K8" s="332"/>
      <c r="L8" s="2"/>
    </row>
    <row r="9" spans="1:12" ht="56.25" customHeight="1" x14ac:dyDescent="0.3">
      <c r="A9" s="505"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9" s="296"/>
      <c r="C9" s="296"/>
      <c r="D9" s="296"/>
      <c r="E9" s="296"/>
      <c r="F9" s="296"/>
      <c r="G9" s="296"/>
      <c r="H9" s="296"/>
      <c r="I9" s="296"/>
      <c r="J9" s="296"/>
      <c r="K9" s="297"/>
      <c r="L9" s="2"/>
    </row>
    <row r="10" spans="1:12" ht="14.4" x14ac:dyDescent="0.3">
      <c r="A10" s="506"/>
      <c r="B10" s="335"/>
      <c r="C10" s="335"/>
      <c r="D10" s="335"/>
      <c r="E10" s="335"/>
      <c r="F10" s="335"/>
      <c r="G10" s="335"/>
      <c r="H10" s="335"/>
      <c r="I10" s="335"/>
      <c r="J10" s="335"/>
      <c r="K10" s="336"/>
      <c r="L10" s="2"/>
    </row>
    <row r="11" spans="1:12" ht="15.75" customHeight="1" x14ac:dyDescent="0.3">
      <c r="A11" s="570" t="s">
        <v>363</v>
      </c>
      <c r="B11" s="575" t="str">
        <f>DESCRIPCION!A10</f>
        <v>Posibilidad de tener Investigaciones Disciplinarias, Penales y Fiscales por otorgar encargos y provisionalidades sin el cumplimiento de los requitos según manual de funciones</v>
      </c>
      <c r="C11" s="281"/>
      <c r="D11" s="281"/>
      <c r="E11" s="281"/>
      <c r="F11" s="281"/>
      <c r="G11" s="281"/>
      <c r="H11" s="305"/>
      <c r="I11" s="577" t="s">
        <v>493</v>
      </c>
      <c r="J11" s="356"/>
      <c r="K11" s="136" t="str">
        <f>IF(J18="x","EXTREMA",IF(J20="x","ALTA",IF(J22="x","MODERADA",IF(J24="x","BAJA",""))))</f>
        <v>ALTA</v>
      </c>
      <c r="L11" s="2"/>
    </row>
    <row r="12" spans="1:12" ht="15.6" x14ac:dyDescent="0.3">
      <c r="A12" s="536"/>
      <c r="B12" s="576"/>
      <c r="C12" s="287"/>
      <c r="D12" s="287"/>
      <c r="E12" s="287"/>
      <c r="F12" s="287"/>
      <c r="G12" s="287"/>
      <c r="H12" s="307"/>
      <c r="I12" s="578" t="s">
        <v>494</v>
      </c>
      <c r="J12" s="356"/>
      <c r="K12" s="233" t="str">
        <f>'VALORACION RIESGOS INHERENTES'!K11</f>
        <v>ALTA</v>
      </c>
      <c r="L12" s="2"/>
    </row>
    <row r="13" spans="1:12" ht="15.6" x14ac:dyDescent="0.3">
      <c r="A13" s="571"/>
      <c r="B13" s="467" t="s">
        <v>495</v>
      </c>
      <c r="C13" s="355"/>
      <c r="D13" s="355"/>
      <c r="E13" s="355"/>
      <c r="F13" s="355"/>
      <c r="G13" s="355"/>
      <c r="H13" s="355"/>
      <c r="I13" s="355"/>
      <c r="J13" s="356"/>
      <c r="K13" s="234" t="str">
        <f>'EVALUACIÓN SOLIDEZ CONTROLES'!H11</f>
        <v>Fuerte</v>
      </c>
      <c r="L13" s="2"/>
    </row>
    <row r="14" spans="1:12" ht="15.6" x14ac:dyDescent="0.3">
      <c r="A14" s="235" t="s">
        <v>365</v>
      </c>
      <c r="B14" s="236"/>
      <c r="C14" s="236"/>
      <c r="D14" s="237"/>
      <c r="E14" s="579" t="s">
        <v>371</v>
      </c>
      <c r="F14" s="355"/>
      <c r="G14" s="356"/>
      <c r="H14" s="467" t="s">
        <v>366</v>
      </c>
      <c r="I14" s="356"/>
      <c r="J14" s="470" t="s">
        <v>376</v>
      </c>
      <c r="K14" s="356"/>
      <c r="L14" s="2"/>
    </row>
    <row r="15" spans="1:12" ht="47.25" customHeight="1" x14ac:dyDescent="0.3">
      <c r="A15" s="137"/>
      <c r="B15" s="138"/>
      <c r="C15" s="141"/>
      <c r="D15" s="138"/>
      <c r="E15" s="138"/>
      <c r="F15" s="138"/>
      <c r="G15" s="138"/>
      <c r="H15" s="138"/>
      <c r="I15" s="138"/>
      <c r="J15" s="139"/>
      <c r="K15" s="140"/>
      <c r="L15" s="2"/>
    </row>
    <row r="16" spans="1:12" ht="39" customHeight="1" x14ac:dyDescent="0.3">
      <c r="A16" s="461" t="s">
        <v>365</v>
      </c>
      <c r="B16" s="138">
        <v>5</v>
      </c>
      <c r="C16" s="496"/>
      <c r="D16" s="484"/>
      <c r="E16" s="462"/>
      <c r="F16" s="462"/>
      <c r="G16" s="462"/>
      <c r="H16" s="138"/>
      <c r="I16" s="138"/>
      <c r="J16" s="477" t="s">
        <v>367</v>
      </c>
      <c r="K16" s="478"/>
      <c r="L16" s="2"/>
    </row>
    <row r="17" spans="1:24" ht="14.4" x14ac:dyDescent="0.3">
      <c r="A17" s="403"/>
      <c r="B17" s="138" t="s">
        <v>368</v>
      </c>
      <c r="C17" s="474"/>
      <c r="D17" s="463"/>
      <c r="E17" s="463"/>
      <c r="F17" s="463"/>
      <c r="G17" s="463"/>
      <c r="H17" s="138"/>
      <c r="I17" s="138"/>
      <c r="J17" s="142"/>
      <c r="K17" s="143"/>
      <c r="L17" s="2"/>
    </row>
    <row r="18" spans="1:24" ht="28.2" x14ac:dyDescent="0.3">
      <c r="A18" s="403"/>
      <c r="B18" s="138">
        <v>4</v>
      </c>
      <c r="C18" s="497"/>
      <c r="D18" s="484"/>
      <c r="E18" s="484"/>
      <c r="F18" s="498"/>
      <c r="G18" s="462"/>
      <c r="H18" s="138"/>
      <c r="I18" s="138"/>
      <c r="J18" s="144" t="str">
        <f>IF(OR(E16="X",F16="X",G16="x",F18="x",G18="X",F20="X",G20="X",G22="X" ),"x","")</f>
        <v/>
      </c>
      <c r="K18" s="143" t="s">
        <v>88</v>
      </c>
      <c r="L18" s="2"/>
    </row>
    <row r="19" spans="1:24" ht="28.2" x14ac:dyDescent="0.3">
      <c r="A19" s="403"/>
      <c r="B19" s="138" t="s">
        <v>369</v>
      </c>
      <c r="C19" s="474"/>
      <c r="D19" s="463"/>
      <c r="E19" s="463"/>
      <c r="F19" s="463"/>
      <c r="G19" s="463"/>
      <c r="H19" s="138"/>
      <c r="I19" s="138"/>
      <c r="J19" s="145"/>
      <c r="K19" s="143"/>
      <c r="L19" s="2"/>
    </row>
    <row r="20" spans="1:24" ht="28.2" x14ac:dyDescent="0.3">
      <c r="A20" s="403"/>
      <c r="B20" s="138">
        <v>3</v>
      </c>
      <c r="C20" s="471"/>
      <c r="D20" s="500"/>
      <c r="E20" s="465"/>
      <c r="F20" s="498"/>
      <c r="G20" s="462"/>
      <c r="H20" s="138"/>
      <c r="I20" s="138"/>
      <c r="J20" s="146" t="str">
        <f>IF(OR(C16="X",D16="X",D18="x",E18="x",E20="X",F22="X",F24="X",G24="X" ),"x","")</f>
        <v>x</v>
      </c>
      <c r="K20" s="143" t="s">
        <v>89</v>
      </c>
      <c r="L20" s="2"/>
      <c r="X20" s="29"/>
    </row>
    <row r="21" spans="1:24" ht="15.75" customHeight="1" x14ac:dyDescent="0.3">
      <c r="A21" s="403"/>
      <c r="B21" s="138" t="s">
        <v>370</v>
      </c>
      <c r="C21" s="474"/>
      <c r="D21" s="463"/>
      <c r="E21" s="463"/>
      <c r="F21" s="463"/>
      <c r="G21" s="463"/>
      <c r="H21" s="138"/>
      <c r="I21" s="138"/>
      <c r="J21" s="147"/>
      <c r="K21" s="143"/>
      <c r="L21" s="2"/>
    </row>
    <row r="22" spans="1:24" ht="15.75" customHeight="1" x14ac:dyDescent="0.3">
      <c r="A22" s="403"/>
      <c r="B22" s="138">
        <v>2</v>
      </c>
      <c r="C22" s="471"/>
      <c r="D22" s="480"/>
      <c r="E22" s="464"/>
      <c r="F22" s="465"/>
      <c r="G22" s="462"/>
      <c r="H22" s="138"/>
      <c r="I22" s="138"/>
      <c r="J22" s="148" t="str">
        <f>IF(OR(C18="X",D20="X",E22="x",E24="x" ),"x","")</f>
        <v/>
      </c>
      <c r="K22" s="143" t="s">
        <v>90</v>
      </c>
      <c r="L22" s="2"/>
    </row>
    <row r="23" spans="1:24" ht="15.75" customHeight="1" x14ac:dyDescent="0.3">
      <c r="A23" s="403"/>
      <c r="B23" s="138" t="s">
        <v>371</v>
      </c>
      <c r="C23" s="474"/>
      <c r="D23" s="463"/>
      <c r="E23" s="463"/>
      <c r="F23" s="463"/>
      <c r="G23" s="463"/>
      <c r="H23" s="138"/>
      <c r="I23" s="138"/>
      <c r="J23" s="147"/>
      <c r="K23" s="143"/>
      <c r="L23" s="2"/>
    </row>
    <row r="24" spans="1:24" ht="15.75" customHeight="1" x14ac:dyDescent="0.3">
      <c r="A24" s="403"/>
      <c r="B24" s="138">
        <v>1</v>
      </c>
      <c r="C24" s="471"/>
      <c r="D24" s="480"/>
      <c r="E24" s="482"/>
      <c r="F24" s="483" t="s">
        <v>340</v>
      </c>
      <c r="G24" s="484"/>
      <c r="H24" s="138"/>
      <c r="I24" s="138"/>
      <c r="J24" s="149" t="str">
        <f>IF(OR(C20="X",C22="X",C24="x",D22="x",D24="x" ),"x","")</f>
        <v/>
      </c>
      <c r="K24" s="143" t="s">
        <v>91</v>
      </c>
      <c r="L24" s="2"/>
    </row>
    <row r="25" spans="1:24" ht="15.75" customHeight="1" x14ac:dyDescent="0.3">
      <c r="A25" s="403"/>
      <c r="B25" s="138" t="s">
        <v>372</v>
      </c>
      <c r="C25" s="472"/>
      <c r="D25" s="481"/>
      <c r="E25" s="481"/>
      <c r="F25" s="481"/>
      <c r="G25" s="481"/>
      <c r="H25" s="138"/>
      <c r="I25" s="138"/>
      <c r="J25" s="150"/>
      <c r="K25" s="151"/>
      <c r="L25" s="2"/>
    </row>
    <row r="26" spans="1:24" ht="15.75" customHeight="1" x14ac:dyDescent="0.3">
      <c r="A26" s="137"/>
      <c r="B26" s="138"/>
      <c r="C26" s="138">
        <v>1</v>
      </c>
      <c r="D26" s="138">
        <v>2</v>
      </c>
      <c r="E26" s="138">
        <v>3</v>
      </c>
      <c r="F26" s="138">
        <v>4</v>
      </c>
      <c r="G26" s="138">
        <v>5</v>
      </c>
      <c r="H26" s="138"/>
      <c r="I26" s="138"/>
      <c r="J26" s="513"/>
      <c r="K26" s="478"/>
      <c r="L26" s="2"/>
    </row>
    <row r="27" spans="1:24" ht="15.75" customHeight="1" x14ac:dyDescent="0.3">
      <c r="A27" s="137"/>
      <c r="B27" s="138"/>
      <c r="C27" s="138" t="s">
        <v>373</v>
      </c>
      <c r="D27" s="138" t="s">
        <v>374</v>
      </c>
      <c r="E27" s="138" t="s">
        <v>375</v>
      </c>
      <c r="F27" s="138" t="s">
        <v>376</v>
      </c>
      <c r="G27" s="138" t="s">
        <v>377</v>
      </c>
      <c r="H27" s="138"/>
      <c r="I27" s="138"/>
      <c r="J27" s="138"/>
      <c r="K27" s="140"/>
      <c r="L27" s="2"/>
    </row>
    <row r="28" spans="1:24" ht="15" customHeight="1" x14ac:dyDescent="0.3">
      <c r="A28" s="137"/>
      <c r="B28" s="138"/>
      <c r="C28" s="485" t="s">
        <v>378</v>
      </c>
      <c r="D28" s="486"/>
      <c r="E28" s="486"/>
      <c r="F28" s="486"/>
      <c r="G28" s="487"/>
      <c r="H28" s="138"/>
      <c r="I28" s="138"/>
      <c r="J28" s="138"/>
      <c r="K28" s="140"/>
      <c r="L28" s="2"/>
    </row>
    <row r="29" spans="1:24" ht="15" customHeight="1" x14ac:dyDescent="0.3">
      <c r="A29" s="137"/>
      <c r="B29" s="138"/>
      <c r="C29" s="488"/>
      <c r="D29" s="489"/>
      <c r="E29" s="489"/>
      <c r="F29" s="489"/>
      <c r="G29" s="490"/>
      <c r="H29" s="138"/>
      <c r="I29" s="138"/>
      <c r="J29" s="138"/>
      <c r="K29" s="140"/>
      <c r="L29" s="2"/>
    </row>
    <row r="30" spans="1:24" ht="15.75" customHeight="1" x14ac:dyDescent="0.3">
      <c r="A30" s="152"/>
      <c r="B30" s="153"/>
      <c r="C30" s="153"/>
      <c r="D30" s="153"/>
      <c r="E30" s="153"/>
      <c r="F30" s="153"/>
      <c r="G30" s="153"/>
      <c r="H30" s="153"/>
      <c r="I30" s="153"/>
      <c r="J30" s="153"/>
      <c r="K30" s="154"/>
      <c r="L30" s="2"/>
    </row>
    <row r="31" spans="1:24" ht="15.75" customHeight="1" x14ac:dyDescent="0.3">
      <c r="A31" s="2"/>
      <c r="B31" s="2"/>
      <c r="C31" s="2"/>
      <c r="D31" s="2"/>
      <c r="E31" s="2"/>
      <c r="F31" s="2"/>
      <c r="G31" s="2"/>
      <c r="H31" s="2"/>
      <c r="I31" s="2"/>
      <c r="J31" s="2"/>
      <c r="K31" s="2"/>
      <c r="L31" s="2"/>
    </row>
    <row r="32" spans="1:24" ht="15.75" customHeight="1" x14ac:dyDescent="0.3">
      <c r="A32" s="570" t="s">
        <v>363</v>
      </c>
      <c r="B32" s="580" t="str">
        <f>DESCRIPCION!A13</f>
        <v>Posibilidad de tener Sanciones por parte de los entes de control, cuando se presenta un procesos contractual, legal o administrativo, por favorecer interes propios o a terceros con decisiones o actuaciones dentro de la Administración Municipal</v>
      </c>
      <c r="C32" s="281"/>
      <c r="D32" s="281"/>
      <c r="E32" s="281"/>
      <c r="F32" s="281"/>
      <c r="G32" s="281"/>
      <c r="H32" s="305"/>
      <c r="I32" s="577" t="s">
        <v>493</v>
      </c>
      <c r="J32" s="356"/>
      <c r="K32" s="136" t="str">
        <f>IF(J39="x","EXTREMA",IF(J41="x","ALTA",IF(J43="x","MODERADA",IF(J45="x","BAJA",""))))</f>
        <v>ALTA</v>
      </c>
      <c r="L32" s="2"/>
    </row>
    <row r="33" spans="1:12" ht="15.75" customHeight="1" x14ac:dyDescent="0.3">
      <c r="A33" s="536"/>
      <c r="B33" s="306"/>
      <c r="C33" s="287"/>
      <c r="D33" s="287"/>
      <c r="E33" s="287"/>
      <c r="F33" s="287"/>
      <c r="G33" s="287"/>
      <c r="H33" s="307"/>
      <c r="I33" s="578" t="s">
        <v>494</v>
      </c>
      <c r="J33" s="356"/>
      <c r="K33" s="238" t="str">
        <f>'VALORACION RIESGOS INHERENTES'!K31</f>
        <v>EXTREMA</v>
      </c>
      <c r="L33" s="2"/>
    </row>
    <row r="34" spans="1:12" ht="15.75" customHeight="1" x14ac:dyDescent="0.3">
      <c r="A34" s="571"/>
      <c r="B34" s="467" t="s">
        <v>495</v>
      </c>
      <c r="C34" s="355"/>
      <c r="D34" s="355"/>
      <c r="E34" s="355"/>
      <c r="F34" s="355"/>
      <c r="G34" s="355"/>
      <c r="H34" s="355"/>
      <c r="I34" s="355"/>
      <c r="J34" s="356"/>
      <c r="K34" s="234" t="str">
        <f>'EVALUACIÓN SOLIDEZ CONTROLES'!H15</f>
        <v>Fuerte</v>
      </c>
      <c r="L34" s="2"/>
    </row>
    <row r="35" spans="1:12" ht="15.75" customHeight="1" x14ac:dyDescent="0.3">
      <c r="A35" s="235" t="s">
        <v>365</v>
      </c>
      <c r="B35" s="236"/>
      <c r="C35" s="236"/>
      <c r="D35" s="237"/>
      <c r="E35" s="579" t="s">
        <v>370</v>
      </c>
      <c r="F35" s="355"/>
      <c r="G35" s="356"/>
      <c r="H35" s="467" t="s">
        <v>366</v>
      </c>
      <c r="I35" s="356"/>
      <c r="J35" s="470" t="s">
        <v>376</v>
      </c>
      <c r="K35" s="356"/>
      <c r="L35" s="2"/>
    </row>
    <row r="36" spans="1:12" ht="39" customHeight="1" x14ac:dyDescent="0.3">
      <c r="A36" s="156"/>
      <c r="B36" s="157"/>
      <c r="C36" s="157"/>
      <c r="D36" s="157"/>
      <c r="E36" s="157"/>
      <c r="F36" s="157"/>
      <c r="G36" s="157"/>
      <c r="H36" s="157"/>
      <c r="I36" s="157"/>
      <c r="J36" s="139"/>
      <c r="K36" s="140"/>
      <c r="L36" s="2"/>
    </row>
    <row r="37" spans="1:12" ht="28.5" customHeight="1" x14ac:dyDescent="0.3">
      <c r="A37" s="507" t="s">
        <v>365</v>
      </c>
      <c r="B37" s="158">
        <v>5</v>
      </c>
      <c r="C37" s="581"/>
      <c r="D37" s="514"/>
      <c r="E37" s="518"/>
      <c r="F37" s="518"/>
      <c r="G37" s="518"/>
      <c r="H37" s="157"/>
      <c r="I37" s="157"/>
      <c r="J37" s="512" t="s">
        <v>367</v>
      </c>
      <c r="K37" s="478"/>
      <c r="L37" s="2"/>
    </row>
    <row r="38" spans="1:12" ht="15.75" customHeight="1" x14ac:dyDescent="0.3">
      <c r="A38" s="403"/>
      <c r="B38" s="158" t="s">
        <v>368</v>
      </c>
      <c r="C38" s="509"/>
      <c r="D38" s="515"/>
      <c r="E38" s="515"/>
      <c r="F38" s="515"/>
      <c r="G38" s="515"/>
      <c r="H38" s="157"/>
      <c r="I38" s="157"/>
      <c r="J38" s="159"/>
      <c r="K38" s="160"/>
      <c r="L38" s="2"/>
    </row>
    <row r="39" spans="1:12" ht="15.75" customHeight="1" x14ac:dyDescent="0.3">
      <c r="A39" s="403"/>
      <c r="B39" s="158">
        <v>4</v>
      </c>
      <c r="C39" s="510"/>
      <c r="D39" s="514"/>
      <c r="E39" s="514"/>
      <c r="F39" s="521"/>
      <c r="G39" s="518"/>
      <c r="H39" s="157"/>
      <c r="I39" s="157"/>
      <c r="J39" s="161" t="str">
        <f>IF(OR(E37="X",F37="X",G37="x",F39="x",G39="X",F41="X",G41="X",G43="X" ),"x","")</f>
        <v/>
      </c>
      <c r="K39" s="160" t="s">
        <v>88</v>
      </c>
      <c r="L39" s="2"/>
    </row>
    <row r="40" spans="1:12" ht="15.75" customHeight="1" x14ac:dyDescent="0.3">
      <c r="A40" s="403"/>
      <c r="B40" s="158" t="s">
        <v>369</v>
      </c>
      <c r="C40" s="509"/>
      <c r="D40" s="515"/>
      <c r="E40" s="515"/>
      <c r="F40" s="515"/>
      <c r="G40" s="515"/>
      <c r="H40" s="157"/>
      <c r="I40" s="157"/>
      <c r="J40" s="162"/>
      <c r="K40" s="160"/>
      <c r="L40" s="2"/>
    </row>
    <row r="41" spans="1:12" ht="15.75" customHeight="1" x14ac:dyDescent="0.3">
      <c r="A41" s="403"/>
      <c r="B41" s="158">
        <v>3</v>
      </c>
      <c r="C41" s="457"/>
      <c r="D41" s="522"/>
      <c r="E41" s="520"/>
      <c r="F41" s="521"/>
      <c r="G41" s="518"/>
      <c r="H41" s="157"/>
      <c r="I41" s="157"/>
      <c r="J41" s="163" t="str">
        <f>IF(OR(C37="X",D37="X",D39="x",E39="x",E41="X",F43="X",F45="X",G45="X" ),"x","")</f>
        <v>x</v>
      </c>
      <c r="K41" s="160" t="s">
        <v>89</v>
      </c>
      <c r="L41" s="2"/>
    </row>
    <row r="42" spans="1:12" ht="15.75" customHeight="1" x14ac:dyDescent="0.3">
      <c r="A42" s="403"/>
      <c r="B42" s="158" t="s">
        <v>370</v>
      </c>
      <c r="C42" s="509"/>
      <c r="D42" s="515"/>
      <c r="E42" s="515"/>
      <c r="F42" s="515"/>
      <c r="G42" s="515"/>
      <c r="H42" s="157"/>
      <c r="I42" s="157"/>
      <c r="J42" s="164"/>
      <c r="K42" s="160"/>
      <c r="L42" s="2"/>
    </row>
    <row r="43" spans="1:12" ht="15.75" customHeight="1" x14ac:dyDescent="0.3">
      <c r="A43" s="403"/>
      <c r="B43" s="158">
        <v>2</v>
      </c>
      <c r="C43" s="457"/>
      <c r="D43" s="459"/>
      <c r="E43" s="519"/>
      <c r="F43" s="520" t="s">
        <v>340</v>
      </c>
      <c r="G43" s="518"/>
      <c r="H43" s="157"/>
      <c r="I43" s="157"/>
      <c r="J43" s="165" t="str">
        <f>IF(OR(C39="X",D41="X",E43="x",E45="x" ),"x","")</f>
        <v/>
      </c>
      <c r="K43" s="160" t="s">
        <v>90</v>
      </c>
      <c r="L43" s="2"/>
    </row>
    <row r="44" spans="1:12" ht="15.75" customHeight="1" x14ac:dyDescent="0.3">
      <c r="A44" s="403"/>
      <c r="B44" s="158" t="s">
        <v>371</v>
      </c>
      <c r="C44" s="509"/>
      <c r="D44" s="515"/>
      <c r="E44" s="515"/>
      <c r="F44" s="515"/>
      <c r="G44" s="515"/>
      <c r="H44" s="157"/>
      <c r="I44" s="157"/>
      <c r="J44" s="164"/>
      <c r="K44" s="160"/>
      <c r="L44" s="2"/>
    </row>
    <row r="45" spans="1:12" ht="15.75" customHeight="1" x14ac:dyDescent="0.3">
      <c r="A45" s="403"/>
      <c r="B45" s="158">
        <v>1</v>
      </c>
      <c r="C45" s="457"/>
      <c r="D45" s="459"/>
      <c r="E45" s="516"/>
      <c r="F45" s="517"/>
      <c r="G45" s="514"/>
      <c r="H45" s="157"/>
      <c r="I45" s="157"/>
      <c r="J45" s="166" t="str">
        <f>IF(OR(C41="X",C43="X",D43="x",C45="x",D45="x" ),"x","")</f>
        <v/>
      </c>
      <c r="K45" s="160" t="s">
        <v>91</v>
      </c>
      <c r="L45" s="2"/>
    </row>
    <row r="46" spans="1:12" ht="15.75" customHeight="1" x14ac:dyDescent="0.3">
      <c r="A46" s="403"/>
      <c r="B46" s="158" t="s">
        <v>372</v>
      </c>
      <c r="C46" s="458"/>
      <c r="D46" s="460"/>
      <c r="E46" s="460"/>
      <c r="F46" s="460"/>
      <c r="G46" s="460"/>
      <c r="H46" s="167"/>
      <c r="I46" s="157"/>
      <c r="J46" s="157"/>
      <c r="K46" s="158"/>
      <c r="L46" s="2"/>
    </row>
    <row r="47" spans="1:12" ht="15.75" customHeight="1" x14ac:dyDescent="0.3">
      <c r="A47" s="156"/>
      <c r="B47" s="157"/>
      <c r="C47" s="157">
        <v>1</v>
      </c>
      <c r="D47" s="157">
        <v>2</v>
      </c>
      <c r="E47" s="157">
        <v>3</v>
      </c>
      <c r="F47" s="157">
        <v>4</v>
      </c>
      <c r="G47" s="157">
        <v>5</v>
      </c>
      <c r="H47" s="157"/>
      <c r="I47" s="157"/>
      <c r="J47" s="157"/>
      <c r="K47" s="158"/>
      <c r="L47" s="2"/>
    </row>
    <row r="48" spans="1:12" ht="15.75" customHeight="1" x14ac:dyDescent="0.3">
      <c r="A48" s="156"/>
      <c r="B48" s="157"/>
      <c r="C48" s="157" t="s">
        <v>373</v>
      </c>
      <c r="D48" s="157" t="s">
        <v>374</v>
      </c>
      <c r="E48" s="157" t="s">
        <v>375</v>
      </c>
      <c r="F48" s="157" t="s">
        <v>376</v>
      </c>
      <c r="G48" s="157" t="s">
        <v>377</v>
      </c>
      <c r="H48" s="157"/>
      <c r="I48" s="157"/>
      <c r="J48" s="157"/>
      <c r="K48" s="158"/>
      <c r="L48" s="2"/>
    </row>
    <row r="49" spans="1:12" ht="15" customHeight="1" x14ac:dyDescent="0.3">
      <c r="A49" s="156"/>
      <c r="B49" s="157"/>
      <c r="C49" s="523" t="s">
        <v>378</v>
      </c>
      <c r="D49" s="486"/>
      <c r="E49" s="486"/>
      <c r="F49" s="486"/>
      <c r="G49" s="487"/>
      <c r="H49" s="157"/>
      <c r="I49" s="157"/>
      <c r="J49" s="157"/>
      <c r="K49" s="158"/>
      <c r="L49" s="2"/>
    </row>
    <row r="50" spans="1:12" ht="15" customHeight="1" x14ac:dyDescent="0.3">
      <c r="A50" s="156"/>
      <c r="B50" s="157"/>
      <c r="C50" s="488"/>
      <c r="D50" s="489"/>
      <c r="E50" s="489"/>
      <c r="F50" s="489"/>
      <c r="G50" s="490"/>
      <c r="H50" s="157"/>
      <c r="I50" s="157"/>
      <c r="J50" s="157"/>
      <c r="K50" s="158"/>
      <c r="L50" s="2"/>
    </row>
    <row r="51" spans="1:12" ht="15.75" customHeight="1" x14ac:dyDescent="0.3">
      <c r="A51" s="168"/>
      <c r="B51" s="169"/>
      <c r="C51" s="169"/>
      <c r="D51" s="169"/>
      <c r="E51" s="169"/>
      <c r="F51" s="169"/>
      <c r="G51" s="169"/>
      <c r="H51" s="169"/>
      <c r="I51" s="169"/>
      <c r="J51" s="169"/>
      <c r="K51" s="170"/>
      <c r="L51" s="2"/>
    </row>
    <row r="52" spans="1:12" ht="15.75" customHeight="1" x14ac:dyDescent="0.3">
      <c r="A52" s="2"/>
      <c r="B52" s="2"/>
      <c r="C52" s="2"/>
      <c r="D52" s="2"/>
      <c r="E52" s="2"/>
      <c r="F52" s="2"/>
      <c r="G52" s="2"/>
      <c r="H52" s="2"/>
      <c r="I52" s="2"/>
      <c r="J52" s="2"/>
      <c r="K52" s="2"/>
      <c r="L52" s="2"/>
    </row>
    <row r="53" spans="1:12" ht="16.5" customHeight="1" x14ac:dyDescent="0.3">
      <c r="A53" s="570" t="s">
        <v>363</v>
      </c>
      <c r="B53" s="575" t="str">
        <f>DESCRIPCION!A16</f>
        <v>c</v>
      </c>
      <c r="C53" s="281"/>
      <c r="D53" s="281"/>
      <c r="E53" s="281"/>
      <c r="F53" s="281"/>
      <c r="G53" s="281"/>
      <c r="H53" s="305"/>
      <c r="I53" s="577" t="s">
        <v>493</v>
      </c>
      <c r="J53" s="356"/>
      <c r="K53" s="136" t="str">
        <f>IF(J60="x","EXTREMA",IF(J62="x","ALTA",IF(J64="x","MODERADA",IF(J66="x","BAJA",""))))</f>
        <v/>
      </c>
      <c r="L53" s="2"/>
    </row>
    <row r="54" spans="1:12" ht="15.75" customHeight="1" x14ac:dyDescent="0.3">
      <c r="A54" s="536"/>
      <c r="B54" s="576"/>
      <c r="C54" s="287"/>
      <c r="D54" s="287"/>
      <c r="E54" s="287"/>
      <c r="F54" s="287"/>
      <c r="G54" s="287"/>
      <c r="H54" s="307"/>
      <c r="I54" s="578" t="s">
        <v>494</v>
      </c>
      <c r="J54" s="356"/>
      <c r="K54" s="238" t="str">
        <f>'VALORACION RIESGOS INHERENTES'!K51</f>
        <v/>
      </c>
      <c r="L54" s="2"/>
    </row>
    <row r="55" spans="1:12" ht="15.75" customHeight="1" x14ac:dyDescent="0.3">
      <c r="A55" s="571"/>
      <c r="B55" s="467" t="s">
        <v>495</v>
      </c>
      <c r="C55" s="355"/>
      <c r="D55" s="355"/>
      <c r="E55" s="355"/>
      <c r="F55" s="355"/>
      <c r="G55" s="355"/>
      <c r="H55" s="355"/>
      <c r="I55" s="355"/>
      <c r="J55" s="356"/>
      <c r="K55" s="239" t="e">
        <f>'EVALUACIÓN SOLIDEZ CONTROLES'!H19</f>
        <v>#DIV/0!</v>
      </c>
      <c r="L55" s="2"/>
    </row>
    <row r="56" spans="1:12" ht="15.75" customHeight="1" x14ac:dyDescent="0.3">
      <c r="A56" s="235" t="s">
        <v>365</v>
      </c>
      <c r="B56" s="236"/>
      <c r="C56" s="236"/>
      <c r="D56" s="237"/>
      <c r="E56" s="579"/>
      <c r="F56" s="355"/>
      <c r="G56" s="356"/>
      <c r="H56" s="467" t="s">
        <v>366</v>
      </c>
      <c r="I56" s="356"/>
      <c r="J56" s="470"/>
      <c r="K56" s="356"/>
      <c r="L56" s="2"/>
    </row>
    <row r="57" spans="1:12" ht="40.5" customHeight="1" x14ac:dyDescent="0.3">
      <c r="A57" s="156"/>
      <c r="B57" s="157"/>
      <c r="C57" s="157"/>
      <c r="D57" s="157"/>
      <c r="E57" s="157"/>
      <c r="F57" s="157"/>
      <c r="G57" s="157"/>
      <c r="H57" s="157"/>
      <c r="I57" s="157"/>
      <c r="J57" s="139"/>
      <c r="K57" s="140"/>
      <c r="L57" s="2"/>
    </row>
    <row r="58" spans="1:12" ht="22.5" customHeight="1" x14ac:dyDescent="0.3">
      <c r="A58" s="507" t="s">
        <v>365</v>
      </c>
      <c r="B58" s="158">
        <v>5</v>
      </c>
      <c r="C58" s="581"/>
      <c r="D58" s="514"/>
      <c r="E58" s="518"/>
      <c r="F58" s="518"/>
      <c r="G58" s="518"/>
      <c r="H58" s="157"/>
      <c r="I58" s="157"/>
      <c r="J58" s="512" t="s">
        <v>367</v>
      </c>
      <c r="K58" s="478"/>
      <c r="L58" s="2"/>
    </row>
    <row r="59" spans="1:12" ht="23.25" customHeight="1" x14ac:dyDescent="0.3">
      <c r="A59" s="403"/>
      <c r="B59" s="158" t="s">
        <v>368</v>
      </c>
      <c r="C59" s="509"/>
      <c r="D59" s="515"/>
      <c r="E59" s="515"/>
      <c r="F59" s="515"/>
      <c r="G59" s="515"/>
      <c r="H59" s="157"/>
      <c r="I59" s="157"/>
      <c r="J59" s="159"/>
      <c r="K59" s="160"/>
      <c r="L59" s="2"/>
    </row>
    <row r="60" spans="1:12" ht="15.75" customHeight="1" x14ac:dyDescent="0.3">
      <c r="A60" s="403"/>
      <c r="B60" s="158">
        <v>4</v>
      </c>
      <c r="C60" s="510"/>
      <c r="D60" s="514"/>
      <c r="E60" s="514"/>
      <c r="F60" s="521"/>
      <c r="G60" s="518"/>
      <c r="H60" s="157"/>
      <c r="I60" s="157"/>
      <c r="J60" s="161" t="str">
        <f>IF(OR(E58="X",F58="X",G58="x",F60="x",G60="X",F62="X",G62="X",G64="X" ),"x","")</f>
        <v/>
      </c>
      <c r="K60" s="160" t="s">
        <v>88</v>
      </c>
      <c r="L60" s="2"/>
    </row>
    <row r="61" spans="1:12" ht="15.75" customHeight="1" x14ac:dyDescent="0.3">
      <c r="A61" s="403"/>
      <c r="B61" s="158" t="s">
        <v>369</v>
      </c>
      <c r="C61" s="509"/>
      <c r="D61" s="515"/>
      <c r="E61" s="515"/>
      <c r="F61" s="515"/>
      <c r="G61" s="515"/>
      <c r="H61" s="157"/>
      <c r="I61" s="157"/>
      <c r="J61" s="162"/>
      <c r="K61" s="160"/>
      <c r="L61" s="2"/>
    </row>
    <row r="62" spans="1:12" ht="15.75" customHeight="1" x14ac:dyDescent="0.3">
      <c r="A62" s="403"/>
      <c r="B62" s="158">
        <v>3</v>
      </c>
      <c r="C62" s="457"/>
      <c r="D62" s="522"/>
      <c r="E62" s="520"/>
      <c r="F62" s="521"/>
      <c r="G62" s="518"/>
      <c r="H62" s="157"/>
      <c r="I62" s="157"/>
      <c r="J62" s="163" t="str">
        <f>IF(OR(C58="X",D58="X",D60="x",E60="x",E62="X",F64="X",F66="X",G66="X" ),"x","")</f>
        <v/>
      </c>
      <c r="K62" s="160" t="s">
        <v>89</v>
      </c>
      <c r="L62" s="2"/>
    </row>
    <row r="63" spans="1:12" ht="15.75" customHeight="1" x14ac:dyDescent="0.3">
      <c r="A63" s="403"/>
      <c r="B63" s="158" t="s">
        <v>370</v>
      </c>
      <c r="C63" s="509"/>
      <c r="D63" s="515"/>
      <c r="E63" s="515"/>
      <c r="F63" s="515"/>
      <c r="G63" s="515"/>
      <c r="H63" s="157"/>
      <c r="I63" s="157"/>
      <c r="J63" s="164"/>
      <c r="K63" s="160"/>
      <c r="L63" s="2"/>
    </row>
    <row r="64" spans="1:12" ht="15.75" customHeight="1" x14ac:dyDescent="0.3">
      <c r="A64" s="403"/>
      <c r="B64" s="158">
        <v>2</v>
      </c>
      <c r="C64" s="457"/>
      <c r="D64" s="459"/>
      <c r="E64" s="519"/>
      <c r="F64" s="520"/>
      <c r="G64" s="518"/>
      <c r="H64" s="157"/>
      <c r="I64" s="157"/>
      <c r="J64" s="165" t="str">
        <f>IF(OR(C60="X",D62="X",E64="x",E66="x" ),"x","")</f>
        <v/>
      </c>
      <c r="K64" s="160" t="s">
        <v>90</v>
      </c>
      <c r="L64" s="2"/>
    </row>
    <row r="65" spans="1:12" ht="15.75" customHeight="1" x14ac:dyDescent="0.3">
      <c r="A65" s="403"/>
      <c r="B65" s="158" t="s">
        <v>371</v>
      </c>
      <c r="C65" s="509"/>
      <c r="D65" s="515"/>
      <c r="E65" s="515"/>
      <c r="F65" s="515"/>
      <c r="G65" s="515"/>
      <c r="H65" s="157"/>
      <c r="I65" s="157"/>
      <c r="J65" s="164"/>
      <c r="K65" s="160"/>
      <c r="L65" s="2"/>
    </row>
    <row r="66" spans="1:12" ht="15.75" customHeight="1" x14ac:dyDescent="0.3">
      <c r="A66" s="403"/>
      <c r="B66" s="158">
        <v>1</v>
      </c>
      <c r="C66" s="457"/>
      <c r="D66" s="459"/>
      <c r="E66" s="522"/>
      <c r="F66" s="514"/>
      <c r="G66" s="514"/>
      <c r="H66" s="157"/>
      <c r="I66" s="157"/>
      <c r="J66" s="166" t="str">
        <f>IF(OR(C62="X",C64="X",D64="x",C66="x",D66="x" ),"x","")</f>
        <v/>
      </c>
      <c r="K66" s="160" t="s">
        <v>91</v>
      </c>
      <c r="L66" s="2"/>
    </row>
    <row r="67" spans="1:12" ht="15.75" customHeight="1" x14ac:dyDescent="0.3">
      <c r="A67" s="403"/>
      <c r="B67" s="158" t="s">
        <v>372</v>
      </c>
      <c r="C67" s="458"/>
      <c r="D67" s="460"/>
      <c r="E67" s="460"/>
      <c r="F67" s="460"/>
      <c r="G67" s="460"/>
      <c r="H67" s="167"/>
      <c r="I67" s="157"/>
      <c r="J67" s="157"/>
      <c r="K67" s="158"/>
      <c r="L67" s="2"/>
    </row>
    <row r="68" spans="1:12" ht="15.75" customHeight="1" x14ac:dyDescent="0.3">
      <c r="A68" s="156"/>
      <c r="B68" s="157"/>
      <c r="C68" s="157">
        <v>1</v>
      </c>
      <c r="D68" s="157">
        <v>2</v>
      </c>
      <c r="E68" s="157">
        <v>3</v>
      </c>
      <c r="F68" s="157">
        <v>4</v>
      </c>
      <c r="G68" s="157">
        <v>5</v>
      </c>
      <c r="H68" s="157"/>
      <c r="I68" s="157"/>
      <c r="J68" s="157"/>
      <c r="K68" s="158"/>
      <c r="L68" s="2"/>
    </row>
    <row r="69" spans="1:12" ht="15.75" customHeight="1" x14ac:dyDescent="0.3">
      <c r="A69" s="156"/>
      <c r="B69" s="157"/>
      <c r="C69" s="157" t="s">
        <v>373</v>
      </c>
      <c r="D69" s="157" t="s">
        <v>374</v>
      </c>
      <c r="E69" s="157" t="s">
        <v>375</v>
      </c>
      <c r="F69" s="157" t="s">
        <v>376</v>
      </c>
      <c r="G69" s="157" t="s">
        <v>377</v>
      </c>
      <c r="H69" s="157"/>
      <c r="I69" s="157"/>
      <c r="J69" s="157"/>
      <c r="K69" s="158"/>
      <c r="L69" s="2"/>
    </row>
    <row r="70" spans="1:12" ht="15" customHeight="1" x14ac:dyDescent="0.3">
      <c r="A70" s="156"/>
      <c r="B70" s="157"/>
      <c r="C70" s="523" t="s">
        <v>378</v>
      </c>
      <c r="D70" s="486"/>
      <c r="E70" s="486"/>
      <c r="F70" s="486"/>
      <c r="G70" s="487"/>
      <c r="H70" s="157"/>
      <c r="I70" s="157"/>
      <c r="J70" s="157"/>
      <c r="K70" s="158"/>
      <c r="L70" s="2"/>
    </row>
    <row r="71" spans="1:12" ht="15" customHeight="1" x14ac:dyDescent="0.3">
      <c r="A71" s="156"/>
      <c r="B71" s="157"/>
      <c r="C71" s="488"/>
      <c r="D71" s="489"/>
      <c r="E71" s="489"/>
      <c r="F71" s="489"/>
      <c r="G71" s="490"/>
      <c r="H71" s="157"/>
      <c r="I71" s="157"/>
      <c r="J71" s="157"/>
      <c r="K71" s="158"/>
      <c r="L71" s="2"/>
    </row>
    <row r="72" spans="1:12" ht="15.75" customHeight="1" x14ac:dyDescent="0.3">
      <c r="A72" s="172"/>
      <c r="B72" s="173"/>
      <c r="C72" s="173"/>
      <c r="D72" s="173"/>
      <c r="E72" s="173"/>
      <c r="F72" s="173"/>
      <c r="G72" s="173"/>
      <c r="H72" s="173"/>
      <c r="I72" s="173"/>
      <c r="J72" s="173"/>
      <c r="K72" s="174"/>
      <c r="L72" s="2"/>
    </row>
    <row r="73" spans="1:12" ht="15.75" customHeight="1" x14ac:dyDescent="0.3">
      <c r="A73" s="2"/>
      <c r="B73" s="2"/>
      <c r="C73" s="2"/>
      <c r="D73" s="2"/>
      <c r="E73" s="2"/>
      <c r="F73" s="2"/>
      <c r="G73" s="2"/>
      <c r="H73" s="2"/>
      <c r="I73" s="2"/>
      <c r="J73" s="2"/>
      <c r="K73" s="2"/>
      <c r="L73" s="2"/>
    </row>
    <row r="74" spans="1:12" ht="16.5" customHeight="1" x14ac:dyDescent="0.3">
      <c r="A74" s="570" t="s">
        <v>363</v>
      </c>
      <c r="B74" s="580" t="str">
        <f>DESCRIPCION!A19</f>
        <v>d</v>
      </c>
      <c r="C74" s="281"/>
      <c r="D74" s="281"/>
      <c r="E74" s="281"/>
      <c r="F74" s="281"/>
      <c r="G74" s="281"/>
      <c r="H74" s="305"/>
      <c r="I74" s="577" t="s">
        <v>493</v>
      </c>
      <c r="J74" s="356"/>
      <c r="K74" s="136" t="str">
        <f>IF(J81="x","EXTREMA",IF(J83="x","ALTA",IF(J85="x","MODERADA",IF(J87="x","BAJA",""))))</f>
        <v>EXTREMA</v>
      </c>
      <c r="L74" s="2"/>
    </row>
    <row r="75" spans="1:12" ht="15.75" customHeight="1" x14ac:dyDescent="0.3">
      <c r="A75" s="536"/>
      <c r="B75" s="306"/>
      <c r="C75" s="287"/>
      <c r="D75" s="287"/>
      <c r="E75" s="287"/>
      <c r="F75" s="287"/>
      <c r="G75" s="287"/>
      <c r="H75" s="307"/>
      <c r="I75" s="578" t="s">
        <v>494</v>
      </c>
      <c r="J75" s="356"/>
      <c r="K75" s="239" t="str">
        <f>'VALORACION RIESGOS INHERENTES'!K71</f>
        <v/>
      </c>
      <c r="L75" s="2"/>
    </row>
    <row r="76" spans="1:12" ht="15.75" customHeight="1" x14ac:dyDescent="0.3">
      <c r="A76" s="571"/>
      <c r="B76" s="467" t="s">
        <v>495</v>
      </c>
      <c r="C76" s="355"/>
      <c r="D76" s="355"/>
      <c r="E76" s="355"/>
      <c r="F76" s="355"/>
      <c r="G76" s="355"/>
      <c r="H76" s="355"/>
      <c r="I76" s="355"/>
      <c r="J76" s="356"/>
      <c r="K76" s="239" t="e">
        <f>'EVALUACIÓN SOLIDEZ CONTROLES'!H23</f>
        <v>#DIV/0!</v>
      </c>
      <c r="L76" s="2"/>
    </row>
    <row r="77" spans="1:12" ht="21.75" customHeight="1" x14ac:dyDescent="0.3">
      <c r="A77" s="235" t="s">
        <v>365</v>
      </c>
      <c r="B77" s="236"/>
      <c r="C77" s="236"/>
      <c r="D77" s="237"/>
      <c r="E77" s="579"/>
      <c r="F77" s="355"/>
      <c r="G77" s="356"/>
      <c r="H77" s="467" t="s">
        <v>366</v>
      </c>
      <c r="I77" s="356"/>
      <c r="J77" s="470"/>
      <c r="K77" s="356"/>
      <c r="L77" s="2"/>
    </row>
    <row r="78" spans="1:12" ht="36.75" customHeight="1" x14ac:dyDescent="0.3">
      <c r="A78" s="137"/>
      <c r="B78" s="138"/>
      <c r="C78" s="141"/>
      <c r="D78" s="138"/>
      <c r="E78" s="138"/>
      <c r="F78" s="138"/>
      <c r="G78" s="138"/>
      <c r="H78" s="138"/>
      <c r="I78" s="138"/>
      <c r="J78" s="139"/>
      <c r="K78" s="140"/>
      <c r="L78" s="2"/>
    </row>
    <row r="79" spans="1:12" ht="38.25" customHeight="1" x14ac:dyDescent="0.3">
      <c r="A79" s="461" t="s">
        <v>365</v>
      </c>
      <c r="B79" s="138">
        <v>5</v>
      </c>
      <c r="C79" s="496"/>
      <c r="D79" s="484"/>
      <c r="E79" s="462"/>
      <c r="F79" s="462"/>
      <c r="G79" s="462"/>
      <c r="H79" s="138"/>
      <c r="I79" s="138"/>
      <c r="J79" s="477" t="s">
        <v>367</v>
      </c>
      <c r="K79" s="478"/>
      <c r="L79" s="2"/>
    </row>
    <row r="80" spans="1:12" ht="15.75" customHeight="1" x14ac:dyDescent="0.3">
      <c r="A80" s="403"/>
      <c r="B80" s="138" t="s">
        <v>368</v>
      </c>
      <c r="C80" s="474"/>
      <c r="D80" s="463"/>
      <c r="E80" s="463"/>
      <c r="F80" s="463"/>
      <c r="G80" s="463"/>
      <c r="H80" s="138"/>
      <c r="I80" s="138"/>
      <c r="J80" s="142"/>
      <c r="K80" s="143"/>
      <c r="L80" s="2"/>
    </row>
    <row r="81" spans="1:12" ht="15.75" customHeight="1" x14ac:dyDescent="0.3">
      <c r="A81" s="403"/>
      <c r="B81" s="138">
        <v>4</v>
      </c>
      <c r="C81" s="497"/>
      <c r="D81" s="484"/>
      <c r="E81" s="484"/>
      <c r="F81" s="498"/>
      <c r="G81" s="462" t="s">
        <v>496</v>
      </c>
      <c r="H81" s="138"/>
      <c r="I81" s="138"/>
      <c r="J81" s="144" t="str">
        <f>IF(OR(E79="X",F79="X",G79="x",F81="x",G81="X",F83="X",G83="X",G85="X" ),"x","")</f>
        <v>x</v>
      </c>
      <c r="K81" s="143" t="s">
        <v>88</v>
      </c>
      <c r="L81" s="2"/>
    </row>
    <row r="82" spans="1:12" ht="15.75" customHeight="1" x14ac:dyDescent="0.3">
      <c r="A82" s="403"/>
      <c r="B82" s="138" t="s">
        <v>369</v>
      </c>
      <c r="C82" s="474"/>
      <c r="D82" s="463"/>
      <c r="E82" s="463"/>
      <c r="F82" s="463"/>
      <c r="G82" s="463"/>
      <c r="H82" s="138"/>
      <c r="I82" s="138"/>
      <c r="J82" s="145"/>
      <c r="K82" s="143"/>
      <c r="L82" s="2"/>
    </row>
    <row r="83" spans="1:12" ht="15.75" customHeight="1" x14ac:dyDescent="0.3">
      <c r="A83" s="403"/>
      <c r="B83" s="138">
        <v>3</v>
      </c>
      <c r="C83" s="471"/>
      <c r="D83" s="500"/>
      <c r="E83" s="465"/>
      <c r="F83" s="498"/>
      <c r="G83" s="462"/>
      <c r="H83" s="138"/>
      <c r="I83" s="138"/>
      <c r="J83" s="146" t="str">
        <f>IF(OR(C79="X",D79="X",D81="x",E81="x",E83="X",F85="X",F87="X",G87="X" ),"x","")</f>
        <v/>
      </c>
      <c r="K83" s="143" t="s">
        <v>89</v>
      </c>
      <c r="L83" s="2"/>
    </row>
    <row r="84" spans="1:12" ht="15.75" customHeight="1" x14ac:dyDescent="0.3">
      <c r="A84" s="403"/>
      <c r="B84" s="138" t="s">
        <v>370</v>
      </c>
      <c r="C84" s="474"/>
      <c r="D84" s="463"/>
      <c r="E84" s="463"/>
      <c r="F84" s="463"/>
      <c r="G84" s="463"/>
      <c r="H84" s="138"/>
      <c r="I84" s="138"/>
      <c r="J84" s="147"/>
      <c r="K84" s="143"/>
      <c r="L84" s="2"/>
    </row>
    <row r="85" spans="1:12" ht="15.75" customHeight="1" x14ac:dyDescent="0.3">
      <c r="A85" s="403"/>
      <c r="B85" s="138">
        <v>2</v>
      </c>
      <c r="C85" s="471"/>
      <c r="D85" s="480"/>
      <c r="E85" s="464"/>
      <c r="F85" s="465"/>
      <c r="G85" s="462"/>
      <c r="H85" s="138"/>
      <c r="I85" s="138"/>
      <c r="J85" s="148" t="str">
        <f>IF(OR(C81="X",D83="X",E85="x",E87="x" ),"x","")</f>
        <v/>
      </c>
      <c r="K85" s="143" t="s">
        <v>90</v>
      </c>
      <c r="L85" s="2"/>
    </row>
    <row r="86" spans="1:12" ht="15.75" customHeight="1" x14ac:dyDescent="0.3">
      <c r="A86" s="403"/>
      <c r="B86" s="138" t="s">
        <v>371</v>
      </c>
      <c r="C86" s="474"/>
      <c r="D86" s="463"/>
      <c r="E86" s="463"/>
      <c r="F86" s="463"/>
      <c r="G86" s="463"/>
      <c r="H86" s="138"/>
      <c r="I86" s="138"/>
      <c r="J86" s="147"/>
      <c r="K86" s="143"/>
      <c r="L86" s="2"/>
    </row>
    <row r="87" spans="1:12" ht="15.75" customHeight="1" x14ac:dyDescent="0.3">
      <c r="A87" s="403"/>
      <c r="B87" s="138">
        <v>1</v>
      </c>
      <c r="C87" s="471"/>
      <c r="D87" s="480"/>
      <c r="E87" s="482"/>
      <c r="F87" s="483"/>
      <c r="G87" s="484"/>
      <c r="H87" s="138"/>
      <c r="I87" s="138"/>
      <c r="J87" s="149" t="str">
        <f>IF(OR(C83="X",C85="X",D85="x",D87="x",C87="x" ),"x","")</f>
        <v/>
      </c>
      <c r="K87" s="143" t="s">
        <v>91</v>
      </c>
      <c r="L87" s="2"/>
    </row>
    <row r="88" spans="1:12" ht="15.75" customHeight="1" x14ac:dyDescent="0.3">
      <c r="A88" s="403"/>
      <c r="B88" s="138" t="s">
        <v>372</v>
      </c>
      <c r="C88" s="472"/>
      <c r="D88" s="481"/>
      <c r="E88" s="481"/>
      <c r="F88" s="481"/>
      <c r="G88" s="481"/>
      <c r="H88" s="138"/>
      <c r="I88" s="138"/>
      <c r="J88" s="138"/>
      <c r="K88" s="175"/>
      <c r="L88" s="2"/>
    </row>
    <row r="89" spans="1:12" ht="15.75" customHeight="1" x14ac:dyDescent="0.3">
      <c r="A89" s="137"/>
      <c r="B89" s="138"/>
      <c r="C89" s="138">
        <v>1</v>
      </c>
      <c r="D89" s="138">
        <v>2</v>
      </c>
      <c r="E89" s="138">
        <v>3</v>
      </c>
      <c r="F89" s="138">
        <v>4</v>
      </c>
      <c r="G89" s="138">
        <v>5</v>
      </c>
      <c r="H89" s="138"/>
      <c r="I89" s="138"/>
      <c r="J89" s="138"/>
      <c r="K89" s="175"/>
      <c r="L89" s="2"/>
    </row>
    <row r="90" spans="1:12" ht="15.75" customHeight="1" x14ac:dyDescent="0.3">
      <c r="A90" s="137"/>
      <c r="B90" s="138"/>
      <c r="C90" s="138" t="s">
        <v>373</v>
      </c>
      <c r="D90" s="138" t="s">
        <v>374</v>
      </c>
      <c r="E90" s="138" t="s">
        <v>375</v>
      </c>
      <c r="F90" s="138" t="s">
        <v>376</v>
      </c>
      <c r="G90" s="138" t="s">
        <v>377</v>
      </c>
      <c r="H90" s="138"/>
      <c r="I90" s="477"/>
      <c r="J90" s="335"/>
      <c r="K90" s="478"/>
      <c r="L90" s="2"/>
    </row>
    <row r="91" spans="1:12" ht="15" customHeight="1" x14ac:dyDescent="0.3">
      <c r="A91" s="137"/>
      <c r="B91" s="138"/>
      <c r="C91" s="485" t="s">
        <v>378</v>
      </c>
      <c r="D91" s="486"/>
      <c r="E91" s="486"/>
      <c r="F91" s="486"/>
      <c r="G91" s="487"/>
      <c r="H91" s="138"/>
      <c r="I91" s="138"/>
      <c r="J91" s="138"/>
      <c r="K91" s="175"/>
      <c r="L91" s="2"/>
    </row>
    <row r="92" spans="1:12" ht="15" customHeight="1" x14ac:dyDescent="0.3">
      <c r="A92" s="137"/>
      <c r="B92" s="138"/>
      <c r="C92" s="488"/>
      <c r="D92" s="489"/>
      <c r="E92" s="489"/>
      <c r="F92" s="489"/>
      <c r="G92" s="490"/>
      <c r="H92" s="138"/>
      <c r="I92" s="138"/>
      <c r="J92" s="138"/>
      <c r="K92" s="175"/>
      <c r="L92" s="2"/>
    </row>
    <row r="93" spans="1:12" ht="15.75" customHeight="1" x14ac:dyDescent="0.3">
      <c r="A93" s="176"/>
      <c r="B93" s="177"/>
      <c r="C93" s="177"/>
      <c r="D93" s="177"/>
      <c r="E93" s="177"/>
      <c r="F93" s="177"/>
      <c r="G93" s="177"/>
      <c r="H93" s="177"/>
      <c r="I93" s="177"/>
      <c r="J93" s="177"/>
      <c r="K93" s="178"/>
      <c r="L93" s="2"/>
    </row>
    <row r="94" spans="1:12" ht="15.75" customHeight="1" x14ac:dyDescent="0.3">
      <c r="A94" s="2"/>
      <c r="B94" s="2"/>
      <c r="C94" s="2"/>
      <c r="D94" s="2"/>
      <c r="E94" s="2"/>
      <c r="F94" s="2"/>
      <c r="G94" s="2"/>
      <c r="H94" s="2"/>
      <c r="I94" s="2"/>
      <c r="J94" s="2"/>
      <c r="K94" s="2"/>
      <c r="L94" s="2"/>
    </row>
    <row r="95" spans="1:12" ht="15.75" customHeight="1" x14ac:dyDescent="0.3">
      <c r="A95" s="570" t="s">
        <v>363</v>
      </c>
      <c r="B95" s="575" t="str">
        <f>DESCRIPCION!A22</f>
        <v>e</v>
      </c>
      <c r="C95" s="281"/>
      <c r="D95" s="281"/>
      <c r="E95" s="281"/>
      <c r="F95" s="281"/>
      <c r="G95" s="281"/>
      <c r="H95" s="305"/>
      <c r="I95" s="577" t="s">
        <v>493</v>
      </c>
      <c r="J95" s="356"/>
      <c r="K95" s="136" t="str">
        <f>IF(J102="x","EXTREMA",IF(J104="x","ALTA",IF(J106="x","MODERADA",IF(J108="x","BAJA",""))))</f>
        <v/>
      </c>
      <c r="L95" s="2"/>
    </row>
    <row r="96" spans="1:12" ht="15.75" customHeight="1" x14ac:dyDescent="0.3">
      <c r="A96" s="536"/>
      <c r="B96" s="576"/>
      <c r="C96" s="287"/>
      <c r="D96" s="287"/>
      <c r="E96" s="287"/>
      <c r="F96" s="287"/>
      <c r="G96" s="287"/>
      <c r="H96" s="307"/>
      <c r="I96" s="578" t="s">
        <v>494</v>
      </c>
      <c r="J96" s="356"/>
      <c r="K96" s="233" t="str">
        <f>'VALORACION RIESGOS INHERENTES'!K91</f>
        <v/>
      </c>
      <c r="L96" s="2"/>
    </row>
    <row r="97" spans="1:12" ht="15.75" customHeight="1" x14ac:dyDescent="0.3">
      <c r="A97" s="571"/>
      <c r="B97" s="578" t="s">
        <v>495</v>
      </c>
      <c r="C97" s="355"/>
      <c r="D97" s="355"/>
      <c r="E97" s="355"/>
      <c r="F97" s="355"/>
      <c r="G97" s="355"/>
      <c r="H97" s="355"/>
      <c r="I97" s="355"/>
      <c r="J97" s="356"/>
      <c r="K97" s="233" t="e">
        <f>'EVALUACIÓN SOLIDEZ CONTROLES'!H27</f>
        <v>#DIV/0!</v>
      </c>
      <c r="L97" s="2"/>
    </row>
    <row r="98" spans="1:12" ht="20.25" customHeight="1" x14ac:dyDescent="0.3">
      <c r="A98" s="235" t="s">
        <v>365</v>
      </c>
      <c r="B98" s="236"/>
      <c r="C98" s="236"/>
      <c r="D98" s="237"/>
      <c r="E98" s="579"/>
      <c r="F98" s="355"/>
      <c r="G98" s="356"/>
      <c r="H98" s="467" t="s">
        <v>366</v>
      </c>
      <c r="I98" s="356"/>
      <c r="J98" s="470"/>
      <c r="K98" s="356"/>
      <c r="L98" s="2"/>
    </row>
    <row r="99" spans="1:12" ht="38.25" customHeight="1" x14ac:dyDescent="0.3">
      <c r="A99" s="137"/>
      <c r="B99" s="138"/>
      <c r="C99" s="141"/>
      <c r="D99" s="138"/>
      <c r="E99" s="138"/>
      <c r="F99" s="138"/>
      <c r="G99" s="138"/>
      <c r="H99" s="138"/>
      <c r="I99" s="138"/>
      <c r="J99" s="139"/>
      <c r="K99" s="140"/>
      <c r="L99" s="2"/>
    </row>
    <row r="100" spans="1:12" ht="39" customHeight="1" x14ac:dyDescent="0.3">
      <c r="A100" s="461" t="s">
        <v>365</v>
      </c>
      <c r="B100" s="138">
        <v>5</v>
      </c>
      <c r="C100" s="496"/>
      <c r="D100" s="484"/>
      <c r="E100" s="462"/>
      <c r="F100" s="462"/>
      <c r="G100" s="462"/>
      <c r="H100" s="138"/>
      <c r="I100" s="138"/>
      <c r="J100" s="477" t="s">
        <v>367</v>
      </c>
      <c r="K100" s="478"/>
      <c r="L100" s="2"/>
    </row>
    <row r="101" spans="1:12" ht="15.75" customHeight="1" x14ac:dyDescent="0.3">
      <c r="A101" s="403"/>
      <c r="B101" s="138" t="s">
        <v>368</v>
      </c>
      <c r="C101" s="474"/>
      <c r="D101" s="463"/>
      <c r="E101" s="463"/>
      <c r="F101" s="463"/>
      <c r="G101" s="463"/>
      <c r="H101" s="138"/>
      <c r="I101" s="138"/>
      <c r="J101" s="142"/>
      <c r="K101" s="143"/>
      <c r="L101" s="2"/>
    </row>
    <row r="102" spans="1:12" ht="15.75" customHeight="1" x14ac:dyDescent="0.3">
      <c r="A102" s="403"/>
      <c r="B102" s="138">
        <v>4</v>
      </c>
      <c r="C102" s="497"/>
      <c r="D102" s="484"/>
      <c r="E102" s="484"/>
      <c r="F102" s="498"/>
      <c r="G102" s="462"/>
      <c r="H102" s="138"/>
      <c r="I102" s="138"/>
      <c r="J102" s="144" t="str">
        <f>IF(OR(E100="X",F100="X",G100="x",F102="x",G102="X",F104="X",G104="X",G106="X" ),"x","")</f>
        <v/>
      </c>
      <c r="K102" s="143" t="s">
        <v>88</v>
      </c>
      <c r="L102" s="2"/>
    </row>
    <row r="103" spans="1:12" ht="15.75" customHeight="1" x14ac:dyDescent="0.3">
      <c r="A103" s="403"/>
      <c r="B103" s="138" t="s">
        <v>369</v>
      </c>
      <c r="C103" s="474"/>
      <c r="D103" s="463"/>
      <c r="E103" s="463"/>
      <c r="F103" s="463"/>
      <c r="G103" s="463"/>
      <c r="H103" s="138"/>
      <c r="I103" s="138"/>
      <c r="J103" s="145"/>
      <c r="K103" s="143"/>
      <c r="L103" s="2"/>
    </row>
    <row r="104" spans="1:12" ht="15.75" customHeight="1" x14ac:dyDescent="0.3">
      <c r="A104" s="403"/>
      <c r="B104" s="138">
        <v>3</v>
      </c>
      <c r="C104" s="471"/>
      <c r="D104" s="500"/>
      <c r="E104" s="465"/>
      <c r="F104" s="498"/>
      <c r="G104" s="462"/>
      <c r="H104" s="138"/>
      <c r="I104" s="138"/>
      <c r="J104" s="146" t="str">
        <f>IF(OR(C100="X",D100="X",D102="x",E102="x",E104="X",F106="X",F108="X",G108="X" ),"x","")</f>
        <v/>
      </c>
      <c r="K104" s="143" t="s">
        <v>89</v>
      </c>
      <c r="L104" s="2"/>
    </row>
    <row r="105" spans="1:12" ht="15.75" customHeight="1" x14ac:dyDescent="0.3">
      <c r="A105" s="403"/>
      <c r="B105" s="138" t="s">
        <v>370</v>
      </c>
      <c r="C105" s="474"/>
      <c r="D105" s="463"/>
      <c r="E105" s="463"/>
      <c r="F105" s="463"/>
      <c r="G105" s="463"/>
      <c r="H105" s="138"/>
      <c r="I105" s="138"/>
      <c r="J105" s="147"/>
      <c r="K105" s="143"/>
      <c r="L105" s="2"/>
    </row>
    <row r="106" spans="1:12" ht="15.75" customHeight="1" x14ac:dyDescent="0.3">
      <c r="A106" s="403"/>
      <c r="B106" s="138">
        <v>2</v>
      </c>
      <c r="C106" s="471"/>
      <c r="D106" s="480"/>
      <c r="E106" s="464"/>
      <c r="F106" s="465"/>
      <c r="G106" s="462"/>
      <c r="H106" s="138"/>
      <c r="I106" s="138"/>
      <c r="J106" s="148" t="str">
        <f>IF(OR(C102="X",D104="X",E108="x",E106="x" ),"x","")</f>
        <v/>
      </c>
      <c r="K106" s="143" t="s">
        <v>90</v>
      </c>
      <c r="L106" s="2"/>
    </row>
    <row r="107" spans="1:12" ht="15.75" customHeight="1" x14ac:dyDescent="0.3">
      <c r="A107" s="403"/>
      <c r="B107" s="138" t="s">
        <v>371</v>
      </c>
      <c r="C107" s="474"/>
      <c r="D107" s="463"/>
      <c r="E107" s="463"/>
      <c r="F107" s="463"/>
      <c r="G107" s="463"/>
      <c r="H107" s="138"/>
      <c r="I107" s="138"/>
      <c r="J107" s="147"/>
      <c r="K107" s="143"/>
      <c r="L107" s="2"/>
    </row>
    <row r="108" spans="1:12" ht="15.75" customHeight="1" x14ac:dyDescent="0.3">
      <c r="A108" s="403"/>
      <c r="B108" s="138">
        <v>1</v>
      </c>
      <c r="C108" s="471"/>
      <c r="D108" s="480"/>
      <c r="E108" s="482"/>
      <c r="F108" s="483"/>
      <c r="G108" s="484"/>
      <c r="H108" s="138"/>
      <c r="I108" s="138"/>
      <c r="J108" s="149" t="str">
        <f>IF(OR(C104="X",C106="X",C108="x",D106="x",D108="x" ),"x","")</f>
        <v/>
      </c>
      <c r="K108" s="143" t="s">
        <v>91</v>
      </c>
      <c r="L108" s="2"/>
    </row>
    <row r="109" spans="1:12" ht="15.75" customHeight="1" x14ac:dyDescent="0.3">
      <c r="A109" s="403"/>
      <c r="B109" s="138" t="s">
        <v>372</v>
      </c>
      <c r="C109" s="472"/>
      <c r="D109" s="481"/>
      <c r="E109" s="481"/>
      <c r="F109" s="481"/>
      <c r="G109" s="481"/>
      <c r="H109" s="138"/>
      <c r="I109" s="138"/>
      <c r="J109" s="138"/>
      <c r="K109" s="175"/>
      <c r="L109" s="2"/>
    </row>
    <row r="110" spans="1:12" ht="15.75" customHeight="1" x14ac:dyDescent="0.3">
      <c r="A110" s="137"/>
      <c r="B110" s="138"/>
      <c r="C110" s="138">
        <v>1</v>
      </c>
      <c r="D110" s="138">
        <v>2</v>
      </c>
      <c r="E110" s="138">
        <v>3</v>
      </c>
      <c r="F110" s="138">
        <v>4</v>
      </c>
      <c r="G110" s="138">
        <v>5</v>
      </c>
      <c r="H110" s="138"/>
      <c r="I110" s="138"/>
      <c r="J110" s="138"/>
      <c r="K110" s="175"/>
      <c r="L110" s="2"/>
    </row>
    <row r="111" spans="1:12" ht="15.75" customHeight="1" x14ac:dyDescent="0.3">
      <c r="A111" s="137"/>
      <c r="B111" s="138"/>
      <c r="C111" s="138" t="s">
        <v>373</v>
      </c>
      <c r="D111" s="138" t="s">
        <v>374</v>
      </c>
      <c r="E111" s="138" t="s">
        <v>375</v>
      </c>
      <c r="F111" s="138" t="s">
        <v>376</v>
      </c>
      <c r="G111" s="138" t="s">
        <v>377</v>
      </c>
      <c r="H111" s="138"/>
      <c r="I111" s="138"/>
      <c r="J111" s="138"/>
      <c r="K111" s="175"/>
      <c r="L111" s="2"/>
    </row>
    <row r="112" spans="1:12" ht="15" customHeight="1" x14ac:dyDescent="0.3">
      <c r="A112" s="137"/>
      <c r="B112" s="138"/>
      <c r="C112" s="485" t="s">
        <v>378</v>
      </c>
      <c r="D112" s="486"/>
      <c r="E112" s="486"/>
      <c r="F112" s="486"/>
      <c r="G112" s="487"/>
      <c r="H112" s="138"/>
      <c r="I112" s="138"/>
      <c r="J112" s="138"/>
      <c r="K112" s="175"/>
      <c r="L112" s="2"/>
    </row>
    <row r="113" spans="1:12" ht="15" customHeight="1" x14ac:dyDescent="0.3">
      <c r="A113" s="137"/>
      <c r="B113" s="138"/>
      <c r="C113" s="488"/>
      <c r="D113" s="489"/>
      <c r="E113" s="489"/>
      <c r="F113" s="489"/>
      <c r="G113" s="490"/>
      <c r="H113" s="138"/>
      <c r="I113" s="138"/>
      <c r="J113" s="138"/>
      <c r="K113" s="175"/>
      <c r="L113" s="2"/>
    </row>
    <row r="114" spans="1:12" ht="15.75" customHeight="1" x14ac:dyDescent="0.3">
      <c r="A114" s="176"/>
      <c r="B114" s="177"/>
      <c r="C114" s="177"/>
      <c r="D114" s="177"/>
      <c r="E114" s="177"/>
      <c r="F114" s="177"/>
      <c r="G114" s="177"/>
      <c r="H114" s="177"/>
      <c r="I114" s="177"/>
      <c r="J114" s="177"/>
      <c r="K114" s="178"/>
      <c r="L114" s="2"/>
    </row>
    <row r="115" spans="1:12" ht="15.75" customHeight="1" x14ac:dyDescent="0.3">
      <c r="A115" s="2"/>
      <c r="B115" s="2"/>
      <c r="C115" s="2"/>
      <c r="D115" s="2"/>
      <c r="E115" s="2"/>
      <c r="F115" s="2"/>
      <c r="G115" s="2"/>
      <c r="H115" s="2"/>
      <c r="I115" s="2"/>
      <c r="J115" s="2"/>
      <c r="K115" s="2"/>
      <c r="L115" s="2"/>
    </row>
    <row r="116" spans="1:12" ht="15.75" customHeight="1" x14ac:dyDescent="0.3">
      <c r="A116" s="570" t="s">
        <v>363</v>
      </c>
      <c r="B116" s="575" t="str">
        <f>DESCRIPCION!A25</f>
        <v>f</v>
      </c>
      <c r="C116" s="281"/>
      <c r="D116" s="281"/>
      <c r="E116" s="281"/>
      <c r="F116" s="281"/>
      <c r="G116" s="281"/>
      <c r="H116" s="305"/>
      <c r="I116" s="577" t="s">
        <v>493</v>
      </c>
      <c r="J116" s="356"/>
      <c r="K116" s="136" t="str">
        <f>IF(J123="x","EXTREMA",IF(J125="x","ALTA",IF(J127="x","MODERADA",IF(J129="x","BAJA",""))))</f>
        <v/>
      </c>
      <c r="L116" s="2"/>
    </row>
    <row r="117" spans="1:12" ht="15.75" customHeight="1" x14ac:dyDescent="0.3">
      <c r="A117" s="536"/>
      <c r="B117" s="576"/>
      <c r="C117" s="287"/>
      <c r="D117" s="287"/>
      <c r="E117" s="287"/>
      <c r="F117" s="287"/>
      <c r="G117" s="287"/>
      <c r="H117" s="307"/>
      <c r="I117" s="578" t="s">
        <v>494</v>
      </c>
      <c r="J117" s="356"/>
      <c r="K117" s="233" t="str">
        <f>'VALORACION RIESGOS INHERENTES'!K111</f>
        <v/>
      </c>
      <c r="L117" s="2"/>
    </row>
    <row r="118" spans="1:12" ht="15.75" customHeight="1" x14ac:dyDescent="0.3">
      <c r="A118" s="571"/>
      <c r="B118" s="467" t="s">
        <v>495</v>
      </c>
      <c r="C118" s="355"/>
      <c r="D118" s="355"/>
      <c r="E118" s="355"/>
      <c r="F118" s="355"/>
      <c r="G118" s="355"/>
      <c r="H118" s="355"/>
      <c r="I118" s="355"/>
      <c r="J118" s="356"/>
      <c r="K118" s="233" t="str">
        <f>'EVALUACIÓN SOLIDEZ CONTROLES'!H31</f>
        <v xml:space="preserve"> </v>
      </c>
      <c r="L118" s="2"/>
    </row>
    <row r="119" spans="1:12" ht="17.25" customHeight="1" x14ac:dyDescent="0.3">
      <c r="A119" s="235" t="s">
        <v>365</v>
      </c>
      <c r="B119" s="236"/>
      <c r="C119" s="236"/>
      <c r="D119" s="237"/>
      <c r="E119" s="579"/>
      <c r="F119" s="355"/>
      <c r="G119" s="356"/>
      <c r="H119" s="467" t="s">
        <v>366</v>
      </c>
      <c r="I119" s="356"/>
      <c r="J119" s="470"/>
      <c r="K119" s="356"/>
      <c r="L119" s="2"/>
    </row>
    <row r="120" spans="1:12" ht="39.75" customHeight="1" x14ac:dyDescent="0.3">
      <c r="A120" s="137"/>
      <c r="B120" s="138"/>
      <c r="C120" s="141"/>
      <c r="D120" s="138"/>
      <c r="E120" s="138"/>
      <c r="F120" s="138"/>
      <c r="G120" s="138"/>
      <c r="H120" s="138"/>
      <c r="I120" s="138"/>
      <c r="J120" s="2"/>
      <c r="K120" s="31"/>
      <c r="L120" s="2"/>
    </row>
    <row r="121" spans="1:12" ht="15" customHeight="1" x14ac:dyDescent="0.3">
      <c r="A121" s="461" t="s">
        <v>365</v>
      </c>
      <c r="B121" s="138">
        <v>5</v>
      </c>
      <c r="C121" s="473"/>
      <c r="D121" s="475"/>
      <c r="E121" s="476"/>
      <c r="F121" s="476"/>
      <c r="G121" s="476"/>
      <c r="H121" s="181"/>
      <c r="I121" s="138"/>
      <c r="J121" s="477" t="s">
        <v>367</v>
      </c>
      <c r="K121" s="478"/>
      <c r="L121" s="2"/>
    </row>
    <row r="122" spans="1:12" ht="15.75" customHeight="1" x14ac:dyDescent="0.3">
      <c r="A122" s="403"/>
      <c r="B122" s="138" t="s">
        <v>368</v>
      </c>
      <c r="C122" s="474"/>
      <c r="D122" s="463"/>
      <c r="E122" s="463"/>
      <c r="F122" s="463"/>
      <c r="G122" s="463"/>
      <c r="H122" s="181"/>
      <c r="I122" s="138"/>
      <c r="J122" s="142"/>
      <c r="K122" s="143"/>
      <c r="L122" s="2"/>
    </row>
    <row r="123" spans="1:12" ht="15.75" customHeight="1" x14ac:dyDescent="0.3">
      <c r="A123" s="403"/>
      <c r="B123" s="138">
        <v>4</v>
      </c>
      <c r="C123" s="479"/>
      <c r="D123" s="475"/>
      <c r="E123" s="475"/>
      <c r="F123" s="491"/>
      <c r="G123" s="476"/>
      <c r="H123" s="181"/>
      <c r="I123" s="138"/>
      <c r="J123" s="144" t="str">
        <f>IF(OR(E121="X",F121="X",G121="x",F123="x",G123="X",F125="X",G125="X",G127="X" ),"x","")</f>
        <v/>
      </c>
      <c r="K123" s="143" t="s">
        <v>88</v>
      </c>
      <c r="L123" s="2"/>
    </row>
    <row r="124" spans="1:12" ht="15.75" customHeight="1" x14ac:dyDescent="0.3">
      <c r="A124" s="403"/>
      <c r="B124" s="138" t="s">
        <v>369</v>
      </c>
      <c r="C124" s="474"/>
      <c r="D124" s="463"/>
      <c r="E124" s="463"/>
      <c r="F124" s="463"/>
      <c r="G124" s="463"/>
      <c r="H124" s="181"/>
      <c r="I124" s="138"/>
      <c r="J124" s="145"/>
      <c r="K124" s="143"/>
      <c r="L124" s="2"/>
    </row>
    <row r="125" spans="1:12" ht="15.75" customHeight="1" x14ac:dyDescent="0.3">
      <c r="A125" s="403"/>
      <c r="B125" s="138">
        <v>3</v>
      </c>
      <c r="C125" s="492"/>
      <c r="D125" s="493"/>
      <c r="E125" s="494"/>
      <c r="F125" s="491"/>
      <c r="G125" s="476"/>
      <c r="H125" s="181"/>
      <c r="I125" s="138"/>
      <c r="J125" s="146" t="str">
        <f>IF(OR(C121="X",D121="X",D123="x",E123="x",E125="X",F127="X",F129="X",G129="X" ),"x","")</f>
        <v/>
      </c>
      <c r="K125" s="143" t="s">
        <v>89</v>
      </c>
      <c r="L125" s="2"/>
    </row>
    <row r="126" spans="1:12" ht="15.75" customHeight="1" x14ac:dyDescent="0.3">
      <c r="A126" s="403"/>
      <c r="B126" s="138" t="s">
        <v>370</v>
      </c>
      <c r="C126" s="474"/>
      <c r="D126" s="463"/>
      <c r="E126" s="463"/>
      <c r="F126" s="463"/>
      <c r="G126" s="463"/>
      <c r="H126" s="181"/>
      <c r="I126" s="138"/>
      <c r="J126" s="147"/>
      <c r="K126" s="143"/>
      <c r="L126" s="2"/>
    </row>
    <row r="127" spans="1:12" ht="15.75" customHeight="1" x14ac:dyDescent="0.3">
      <c r="A127" s="403"/>
      <c r="B127" s="138">
        <v>2</v>
      </c>
      <c r="C127" s="492"/>
      <c r="D127" s="499"/>
      <c r="E127" s="495"/>
      <c r="F127" s="494"/>
      <c r="G127" s="476"/>
      <c r="H127" s="181"/>
      <c r="I127" s="138"/>
      <c r="J127" s="148" t="str">
        <f>IF(OR(C123="X",D125="X",E127="x",E129="x" ),"x","")</f>
        <v/>
      </c>
      <c r="K127" s="143" t="s">
        <v>90</v>
      </c>
      <c r="L127" s="2"/>
    </row>
    <row r="128" spans="1:12" ht="15.75" customHeight="1" x14ac:dyDescent="0.3">
      <c r="A128" s="403"/>
      <c r="B128" s="138" t="s">
        <v>371</v>
      </c>
      <c r="C128" s="474"/>
      <c r="D128" s="463"/>
      <c r="E128" s="463"/>
      <c r="F128" s="463"/>
      <c r="G128" s="463"/>
      <c r="H128" s="181"/>
      <c r="I128" s="138"/>
      <c r="J128" s="147"/>
      <c r="K128" s="143"/>
      <c r="L128" s="2"/>
    </row>
    <row r="129" spans="1:12" ht="15.75" customHeight="1" x14ac:dyDescent="0.3">
      <c r="A129" s="403"/>
      <c r="B129" s="138">
        <v>1</v>
      </c>
      <c r="C129" s="492"/>
      <c r="D129" s="499"/>
      <c r="E129" s="524"/>
      <c r="F129" s="525"/>
      <c r="G129" s="475"/>
      <c r="H129" s="181"/>
      <c r="I129" s="138"/>
      <c r="J129" s="149" t="str">
        <f>IF(OR(C125="X",C127="X",D127="x",C129="x",D129="x" ),"x","")</f>
        <v/>
      </c>
      <c r="K129" s="143" t="s">
        <v>91</v>
      </c>
      <c r="L129" s="2"/>
    </row>
    <row r="130" spans="1:12" ht="15.75" customHeight="1" x14ac:dyDescent="0.3">
      <c r="A130" s="403"/>
      <c r="B130" s="138" t="s">
        <v>372</v>
      </c>
      <c r="C130" s="472"/>
      <c r="D130" s="481"/>
      <c r="E130" s="481"/>
      <c r="F130" s="481"/>
      <c r="G130" s="481"/>
      <c r="H130" s="181"/>
      <c r="I130" s="138"/>
      <c r="J130" s="138"/>
      <c r="K130" s="175"/>
      <c r="L130" s="2"/>
    </row>
    <row r="131" spans="1:12" ht="15.75" customHeight="1" x14ac:dyDescent="0.3">
      <c r="A131" s="137"/>
      <c r="B131" s="138"/>
      <c r="C131" s="138">
        <v>1</v>
      </c>
      <c r="D131" s="138">
        <v>2</v>
      </c>
      <c r="E131" s="138">
        <v>3</v>
      </c>
      <c r="F131" s="138">
        <v>4</v>
      </c>
      <c r="G131" s="138">
        <v>5</v>
      </c>
      <c r="H131" s="138"/>
      <c r="I131" s="138"/>
      <c r="J131" s="138"/>
      <c r="K131" s="175"/>
      <c r="L131" s="2"/>
    </row>
    <row r="132" spans="1:12" ht="15.75" customHeight="1" x14ac:dyDescent="0.3">
      <c r="A132" s="137"/>
      <c r="B132" s="138"/>
      <c r="C132" s="138" t="s">
        <v>373</v>
      </c>
      <c r="D132" s="138" t="s">
        <v>374</v>
      </c>
      <c r="E132" s="138" t="s">
        <v>375</v>
      </c>
      <c r="F132" s="138" t="s">
        <v>376</v>
      </c>
      <c r="G132" s="138" t="s">
        <v>377</v>
      </c>
      <c r="H132" s="138"/>
      <c r="I132" s="138"/>
      <c r="J132" s="138"/>
      <c r="K132" s="175"/>
      <c r="L132" s="2"/>
    </row>
    <row r="133" spans="1:12" ht="15" customHeight="1" x14ac:dyDescent="0.3">
      <c r="A133" s="137"/>
      <c r="B133" s="138"/>
      <c r="C133" s="485" t="s">
        <v>378</v>
      </c>
      <c r="D133" s="486"/>
      <c r="E133" s="486"/>
      <c r="F133" s="486"/>
      <c r="G133" s="487"/>
      <c r="H133" s="138"/>
      <c r="I133" s="138"/>
      <c r="J133" s="138"/>
      <c r="K133" s="175"/>
      <c r="L133" s="2"/>
    </row>
    <row r="134" spans="1:12" ht="15" customHeight="1" x14ac:dyDescent="0.3">
      <c r="A134" s="137"/>
      <c r="B134" s="138"/>
      <c r="C134" s="488"/>
      <c r="D134" s="489"/>
      <c r="E134" s="489"/>
      <c r="F134" s="489"/>
      <c r="G134" s="490"/>
      <c r="H134" s="138"/>
      <c r="I134" s="138"/>
      <c r="J134" s="138"/>
      <c r="K134" s="175"/>
      <c r="L134" s="2"/>
    </row>
    <row r="135" spans="1:12" ht="15.75" customHeight="1" x14ac:dyDescent="0.3">
      <c r="A135" s="176"/>
      <c r="B135" s="177"/>
      <c r="C135" s="177"/>
      <c r="D135" s="177"/>
      <c r="E135" s="177"/>
      <c r="F135" s="177"/>
      <c r="G135" s="177"/>
      <c r="H135" s="177"/>
      <c r="I135" s="177"/>
      <c r="J135" s="177"/>
      <c r="K135" s="178"/>
      <c r="L135" s="2"/>
    </row>
    <row r="136" spans="1:12" ht="15.75" customHeight="1" x14ac:dyDescent="0.3">
      <c r="A136" s="2"/>
      <c r="B136" s="2"/>
      <c r="C136" s="2"/>
      <c r="D136" s="2"/>
      <c r="E136" s="2"/>
      <c r="F136" s="2"/>
      <c r="G136" s="2"/>
      <c r="H136" s="2"/>
      <c r="I136" s="2"/>
      <c r="J136" s="2"/>
      <c r="K136" s="2"/>
      <c r="L136" s="2"/>
    </row>
    <row r="137" spans="1:12" ht="16.5" customHeight="1" x14ac:dyDescent="0.3">
      <c r="A137" s="570" t="s">
        <v>363</v>
      </c>
      <c r="B137" s="580" t="str">
        <f>DESCRIPCION!A28</f>
        <v>g</v>
      </c>
      <c r="C137" s="281"/>
      <c r="D137" s="281"/>
      <c r="E137" s="281"/>
      <c r="F137" s="281"/>
      <c r="G137" s="281"/>
      <c r="H137" s="305"/>
      <c r="I137" s="577" t="s">
        <v>493</v>
      </c>
      <c r="J137" s="356"/>
      <c r="K137" s="136" t="str">
        <f>IF(J144="x","EXTREMA",IF(J146="x","ALTA",IF(J148="x","MODERADA",IF(J150="x","BAJA",""))))</f>
        <v/>
      </c>
      <c r="L137" s="2"/>
    </row>
    <row r="138" spans="1:12" ht="15.75" customHeight="1" x14ac:dyDescent="0.3">
      <c r="A138" s="536"/>
      <c r="B138" s="306"/>
      <c r="C138" s="287"/>
      <c r="D138" s="287"/>
      <c r="E138" s="287"/>
      <c r="F138" s="287"/>
      <c r="G138" s="287"/>
      <c r="H138" s="307"/>
      <c r="I138" s="578" t="s">
        <v>494</v>
      </c>
      <c r="J138" s="356"/>
      <c r="K138" s="233" t="str">
        <f>'VALORACION RIESGOS INHERENTES'!K131</f>
        <v/>
      </c>
      <c r="L138" s="2"/>
    </row>
    <row r="139" spans="1:12" ht="15.75" customHeight="1" x14ac:dyDescent="0.3">
      <c r="A139" s="571"/>
      <c r="B139" s="467" t="s">
        <v>495</v>
      </c>
      <c r="C139" s="355"/>
      <c r="D139" s="355"/>
      <c r="E139" s="355"/>
      <c r="F139" s="355"/>
      <c r="G139" s="355"/>
      <c r="H139" s="355"/>
      <c r="I139" s="355"/>
      <c r="J139" s="356"/>
      <c r="K139" s="239" t="e">
        <f>'EVALUACIÓN SOLIDEZ CONTROLES'!H35</f>
        <v>#DIV/0!</v>
      </c>
      <c r="L139" s="2"/>
    </row>
    <row r="140" spans="1:12" ht="18" customHeight="1" x14ac:dyDescent="0.3">
      <c r="A140" s="235" t="s">
        <v>365</v>
      </c>
      <c r="B140" s="236"/>
      <c r="C140" s="236"/>
      <c r="D140" s="237"/>
      <c r="E140" s="579"/>
      <c r="F140" s="355"/>
      <c r="G140" s="356"/>
      <c r="H140" s="467" t="s">
        <v>366</v>
      </c>
      <c r="I140" s="356"/>
      <c r="J140" s="470"/>
      <c r="K140" s="356"/>
      <c r="L140" s="2"/>
    </row>
    <row r="141" spans="1:12" ht="42" customHeight="1" x14ac:dyDescent="0.3">
      <c r="A141" s="137"/>
      <c r="B141" s="138"/>
      <c r="C141" s="141"/>
      <c r="D141" s="138"/>
      <c r="E141" s="138"/>
      <c r="F141" s="138"/>
      <c r="G141" s="138"/>
      <c r="H141" s="138"/>
      <c r="I141" s="138"/>
      <c r="J141" s="139"/>
      <c r="K141" s="140"/>
      <c r="L141" s="2"/>
    </row>
    <row r="142" spans="1:12" ht="41.25" customHeight="1" x14ac:dyDescent="0.3">
      <c r="A142" s="461" t="s">
        <v>365</v>
      </c>
      <c r="B142" s="138">
        <v>5</v>
      </c>
      <c r="C142" s="496"/>
      <c r="D142" s="484"/>
      <c r="E142" s="462"/>
      <c r="F142" s="462"/>
      <c r="G142" s="462"/>
      <c r="H142" s="138"/>
      <c r="I142" s="138"/>
      <c r="J142" s="477" t="s">
        <v>367</v>
      </c>
      <c r="K142" s="478"/>
      <c r="L142" s="2"/>
    </row>
    <row r="143" spans="1:12" ht="15.75" customHeight="1" x14ac:dyDescent="0.3">
      <c r="A143" s="403"/>
      <c r="B143" s="138" t="s">
        <v>368</v>
      </c>
      <c r="C143" s="474"/>
      <c r="D143" s="463"/>
      <c r="E143" s="463"/>
      <c r="F143" s="463"/>
      <c r="G143" s="463"/>
      <c r="H143" s="138"/>
      <c r="I143" s="138"/>
      <c r="J143" s="142"/>
      <c r="K143" s="143"/>
      <c r="L143" s="2"/>
    </row>
    <row r="144" spans="1:12" ht="15.75" customHeight="1" x14ac:dyDescent="0.3">
      <c r="A144" s="403"/>
      <c r="B144" s="138">
        <v>4</v>
      </c>
      <c r="C144" s="497"/>
      <c r="D144" s="484"/>
      <c r="E144" s="484"/>
      <c r="F144" s="498"/>
      <c r="G144" s="462"/>
      <c r="H144" s="138"/>
      <c r="I144" s="138"/>
      <c r="J144" s="144" t="str">
        <f>IF(OR(E142="X",F142="X",G142="x",F144="x",G144="X",F146="X",G146="X",G148="X" ),"x","")</f>
        <v/>
      </c>
      <c r="K144" s="143" t="s">
        <v>88</v>
      </c>
      <c r="L144" s="2"/>
    </row>
    <row r="145" spans="1:12" ht="15.75" customHeight="1" x14ac:dyDescent="0.3">
      <c r="A145" s="403"/>
      <c r="B145" s="138" t="s">
        <v>369</v>
      </c>
      <c r="C145" s="474"/>
      <c r="D145" s="463"/>
      <c r="E145" s="463"/>
      <c r="F145" s="463"/>
      <c r="G145" s="463"/>
      <c r="H145" s="138"/>
      <c r="I145" s="138"/>
      <c r="J145" s="145"/>
      <c r="K145" s="143"/>
      <c r="L145" s="2"/>
    </row>
    <row r="146" spans="1:12" ht="15.75" customHeight="1" x14ac:dyDescent="0.3">
      <c r="A146" s="403"/>
      <c r="B146" s="138">
        <v>3</v>
      </c>
      <c r="C146" s="471"/>
      <c r="D146" s="500"/>
      <c r="E146" s="465"/>
      <c r="F146" s="498"/>
      <c r="G146" s="462"/>
      <c r="H146" s="138"/>
      <c r="I146" s="138"/>
      <c r="J146" s="146" t="str">
        <f>IF(OR(C142="X",D142="X",D144="x",E144="x",E146="X",F148="X",F150="X",G150="X" ),"x","")</f>
        <v/>
      </c>
      <c r="K146" s="143" t="s">
        <v>89</v>
      </c>
      <c r="L146" s="2"/>
    </row>
    <row r="147" spans="1:12" ht="15.75" customHeight="1" x14ac:dyDescent="0.3">
      <c r="A147" s="403"/>
      <c r="B147" s="138" t="s">
        <v>370</v>
      </c>
      <c r="C147" s="474"/>
      <c r="D147" s="463"/>
      <c r="E147" s="463"/>
      <c r="F147" s="463"/>
      <c r="G147" s="463"/>
      <c r="H147" s="138"/>
      <c r="I147" s="138"/>
      <c r="J147" s="147"/>
      <c r="K147" s="143"/>
      <c r="L147" s="2"/>
    </row>
    <row r="148" spans="1:12" ht="15.75" customHeight="1" x14ac:dyDescent="0.3">
      <c r="A148" s="403"/>
      <c r="B148" s="138">
        <v>2</v>
      </c>
      <c r="C148" s="471"/>
      <c r="D148" s="480"/>
      <c r="E148" s="464"/>
      <c r="F148" s="465"/>
      <c r="G148" s="462"/>
      <c r="H148" s="138"/>
      <c r="I148" s="138"/>
      <c r="J148" s="148" t="str">
        <f>IF(OR(C144="X",D146="X",E148="x",E150="x" ),"x","")</f>
        <v/>
      </c>
      <c r="K148" s="143" t="s">
        <v>90</v>
      </c>
      <c r="L148" s="2"/>
    </row>
    <row r="149" spans="1:12" ht="15.75" customHeight="1" x14ac:dyDescent="0.3">
      <c r="A149" s="403"/>
      <c r="B149" s="138" t="s">
        <v>371</v>
      </c>
      <c r="C149" s="474"/>
      <c r="D149" s="463"/>
      <c r="E149" s="463"/>
      <c r="F149" s="463"/>
      <c r="G149" s="463"/>
      <c r="H149" s="138"/>
      <c r="I149" s="138"/>
      <c r="J149" s="147"/>
      <c r="K149" s="143"/>
      <c r="L149" s="2"/>
    </row>
    <row r="150" spans="1:12" ht="15.75" customHeight="1" x14ac:dyDescent="0.3">
      <c r="A150" s="403"/>
      <c r="B150" s="138">
        <v>1</v>
      </c>
      <c r="C150" s="471"/>
      <c r="D150" s="480"/>
      <c r="E150" s="482"/>
      <c r="F150" s="483"/>
      <c r="G150" s="484"/>
      <c r="H150" s="138"/>
      <c r="I150" s="138"/>
      <c r="J150" s="149" t="str">
        <f>IF(OR(C146="X",C148="X",C150="x",D148="x",D150="x" ),"x","")</f>
        <v/>
      </c>
      <c r="K150" s="143" t="s">
        <v>91</v>
      </c>
      <c r="L150" s="2"/>
    </row>
    <row r="151" spans="1:12" ht="15.75" customHeight="1" x14ac:dyDescent="0.3">
      <c r="A151" s="403"/>
      <c r="B151" s="138" t="s">
        <v>372</v>
      </c>
      <c r="C151" s="472"/>
      <c r="D151" s="481"/>
      <c r="E151" s="481"/>
      <c r="F151" s="481"/>
      <c r="G151" s="481"/>
      <c r="H151" s="138"/>
      <c r="I151" s="138"/>
      <c r="J151" s="138"/>
      <c r="K151" s="175"/>
      <c r="L151" s="2"/>
    </row>
    <row r="152" spans="1:12" ht="15.75" customHeight="1" x14ac:dyDescent="0.3">
      <c r="A152" s="137"/>
      <c r="B152" s="138"/>
      <c r="C152" s="138">
        <v>1</v>
      </c>
      <c r="D152" s="138">
        <v>2</v>
      </c>
      <c r="E152" s="138">
        <v>3</v>
      </c>
      <c r="F152" s="138">
        <v>4</v>
      </c>
      <c r="G152" s="138">
        <v>5</v>
      </c>
      <c r="H152" s="138"/>
      <c r="I152" s="138"/>
      <c r="J152" s="138"/>
      <c r="K152" s="175"/>
      <c r="L152" s="2"/>
    </row>
    <row r="153" spans="1:12" ht="15.75" customHeight="1" x14ac:dyDescent="0.3">
      <c r="A153" s="137"/>
      <c r="B153" s="138"/>
      <c r="C153" s="138" t="s">
        <v>373</v>
      </c>
      <c r="D153" s="138" t="s">
        <v>374</v>
      </c>
      <c r="E153" s="138" t="s">
        <v>375</v>
      </c>
      <c r="F153" s="138" t="s">
        <v>376</v>
      </c>
      <c r="G153" s="138" t="s">
        <v>377</v>
      </c>
      <c r="H153" s="138"/>
      <c r="I153" s="138"/>
      <c r="J153" s="138"/>
      <c r="K153" s="175"/>
      <c r="L153" s="2"/>
    </row>
    <row r="154" spans="1:12" ht="15" customHeight="1" x14ac:dyDescent="0.3">
      <c r="A154" s="137"/>
      <c r="B154" s="138"/>
      <c r="C154" s="485" t="s">
        <v>378</v>
      </c>
      <c r="D154" s="486"/>
      <c r="E154" s="486"/>
      <c r="F154" s="486"/>
      <c r="G154" s="487"/>
      <c r="H154" s="138"/>
      <c r="I154" s="138"/>
      <c r="J154" s="138"/>
      <c r="K154" s="175"/>
      <c r="L154" s="2"/>
    </row>
    <row r="155" spans="1:12" ht="15" customHeight="1" x14ac:dyDescent="0.3">
      <c r="A155" s="137"/>
      <c r="B155" s="138"/>
      <c r="C155" s="488"/>
      <c r="D155" s="489"/>
      <c r="E155" s="489"/>
      <c r="F155" s="489"/>
      <c r="G155" s="490"/>
      <c r="H155" s="138"/>
      <c r="I155" s="138"/>
      <c r="J155" s="138"/>
      <c r="K155" s="175"/>
      <c r="L155" s="2"/>
    </row>
    <row r="156" spans="1:12" ht="15.75" customHeight="1" x14ac:dyDescent="0.3">
      <c r="A156" s="152"/>
      <c r="B156" s="153"/>
      <c r="C156" s="153"/>
      <c r="D156" s="153"/>
      <c r="E156" s="153"/>
      <c r="F156" s="153"/>
      <c r="G156" s="153"/>
      <c r="H156" s="153"/>
      <c r="I156" s="153"/>
      <c r="J156" s="153"/>
      <c r="K156" s="154"/>
      <c r="L156" s="2"/>
    </row>
    <row r="157" spans="1:12" ht="15.75" customHeight="1" x14ac:dyDescent="0.3">
      <c r="A157" s="2"/>
      <c r="B157" s="2"/>
      <c r="C157" s="2"/>
      <c r="D157" s="2"/>
      <c r="E157" s="2"/>
      <c r="F157" s="2"/>
      <c r="G157" s="2"/>
      <c r="H157" s="2"/>
      <c r="I157" s="2"/>
      <c r="J157" s="2"/>
      <c r="K157" s="2"/>
      <c r="L157" s="2"/>
    </row>
    <row r="158" spans="1:12" ht="16.5" customHeight="1" x14ac:dyDescent="0.3">
      <c r="A158" s="570" t="s">
        <v>363</v>
      </c>
      <c r="B158" s="575" t="str">
        <f>DESCRIPCION!A31</f>
        <v>h</v>
      </c>
      <c r="C158" s="281"/>
      <c r="D158" s="281"/>
      <c r="E158" s="281"/>
      <c r="F158" s="281"/>
      <c r="G158" s="281"/>
      <c r="H158" s="305"/>
      <c r="I158" s="577" t="s">
        <v>493</v>
      </c>
      <c r="J158" s="356"/>
      <c r="K158" s="136" t="str">
        <f>IF(J165="x","EXTREMA",IF(J167="x","ALTA",IF(J169="x","MODERADA",IF(J171="x","BAJA",""))))</f>
        <v/>
      </c>
      <c r="L158" s="2"/>
    </row>
    <row r="159" spans="1:12" ht="15.75" customHeight="1" x14ac:dyDescent="0.3">
      <c r="A159" s="536"/>
      <c r="B159" s="576"/>
      <c r="C159" s="287"/>
      <c r="D159" s="287"/>
      <c r="E159" s="287"/>
      <c r="F159" s="287"/>
      <c r="G159" s="287"/>
      <c r="H159" s="307"/>
      <c r="I159" s="578" t="s">
        <v>494</v>
      </c>
      <c r="J159" s="356"/>
      <c r="K159" s="239" t="str">
        <f>'VALORACION RIESGOS INHERENTES'!K151</f>
        <v/>
      </c>
      <c r="L159" s="2"/>
    </row>
    <row r="160" spans="1:12" ht="15.75" customHeight="1" x14ac:dyDescent="0.3">
      <c r="A160" s="571"/>
      <c r="B160" s="467" t="s">
        <v>495</v>
      </c>
      <c r="C160" s="355"/>
      <c r="D160" s="355"/>
      <c r="E160" s="355"/>
      <c r="F160" s="355"/>
      <c r="G160" s="355"/>
      <c r="H160" s="355"/>
      <c r="I160" s="355"/>
      <c r="J160" s="356"/>
      <c r="K160" s="239" t="e">
        <f>'EVALUACIÓN SOLIDEZ CONTROLES'!H39</f>
        <v>#DIV/0!</v>
      </c>
      <c r="L160" s="2"/>
    </row>
    <row r="161" spans="1:12" ht="15.75" customHeight="1" x14ac:dyDescent="0.3">
      <c r="A161" s="235" t="s">
        <v>365</v>
      </c>
      <c r="B161" s="236"/>
      <c r="C161" s="236"/>
      <c r="D161" s="237"/>
      <c r="E161" s="579"/>
      <c r="F161" s="355"/>
      <c r="G161" s="356"/>
      <c r="H161" s="467" t="s">
        <v>366</v>
      </c>
      <c r="I161" s="356"/>
      <c r="J161" s="470"/>
      <c r="K161" s="356"/>
      <c r="L161" s="2"/>
    </row>
    <row r="162" spans="1:12" ht="44.25" customHeight="1" x14ac:dyDescent="0.3">
      <c r="A162" s="137"/>
      <c r="B162" s="138"/>
      <c r="C162" s="141"/>
      <c r="D162" s="138"/>
      <c r="E162" s="138"/>
      <c r="F162" s="138"/>
      <c r="G162" s="138"/>
      <c r="H162" s="138"/>
      <c r="I162" s="138"/>
      <c r="J162" s="139"/>
      <c r="K162" s="140"/>
      <c r="L162" s="2"/>
    </row>
    <row r="163" spans="1:12" ht="54" customHeight="1" x14ac:dyDescent="0.3">
      <c r="A163" s="461" t="s">
        <v>365</v>
      </c>
      <c r="B163" s="138">
        <v>5</v>
      </c>
      <c r="C163" s="496"/>
      <c r="D163" s="484"/>
      <c r="E163" s="462"/>
      <c r="F163" s="462"/>
      <c r="G163" s="462"/>
      <c r="H163" s="138"/>
      <c r="I163" s="138"/>
      <c r="J163" s="477" t="s">
        <v>367</v>
      </c>
      <c r="K163" s="478"/>
      <c r="L163" s="2"/>
    </row>
    <row r="164" spans="1:12" ht="15.75" customHeight="1" x14ac:dyDescent="0.3">
      <c r="A164" s="403"/>
      <c r="B164" s="138" t="s">
        <v>368</v>
      </c>
      <c r="C164" s="474"/>
      <c r="D164" s="463"/>
      <c r="E164" s="463"/>
      <c r="F164" s="463"/>
      <c r="G164" s="463"/>
      <c r="H164" s="138"/>
      <c r="I164" s="138"/>
      <c r="J164" s="142"/>
      <c r="K164" s="143"/>
      <c r="L164" s="2"/>
    </row>
    <row r="165" spans="1:12" ht="15.75" customHeight="1" x14ac:dyDescent="0.3">
      <c r="A165" s="403"/>
      <c r="B165" s="138">
        <v>4</v>
      </c>
      <c r="C165" s="497"/>
      <c r="D165" s="484"/>
      <c r="E165" s="484"/>
      <c r="F165" s="498"/>
      <c r="G165" s="462"/>
      <c r="H165" s="138"/>
      <c r="I165" s="138"/>
      <c r="J165" s="144" t="str">
        <f>IF(OR(E163="X",F163="X",G163="x",F165="x",G165="X",F167="X",G167="X",G169="X" ),"x","")</f>
        <v/>
      </c>
      <c r="K165" s="143" t="s">
        <v>88</v>
      </c>
      <c r="L165" s="2"/>
    </row>
    <row r="166" spans="1:12" ht="15.75" customHeight="1" x14ac:dyDescent="0.3">
      <c r="A166" s="403"/>
      <c r="B166" s="138" t="s">
        <v>369</v>
      </c>
      <c r="C166" s="474"/>
      <c r="D166" s="463"/>
      <c r="E166" s="463"/>
      <c r="F166" s="463"/>
      <c r="G166" s="463"/>
      <c r="H166" s="138"/>
      <c r="I166" s="138"/>
      <c r="J166" s="145"/>
      <c r="K166" s="143"/>
      <c r="L166" s="2"/>
    </row>
    <row r="167" spans="1:12" ht="15.75" customHeight="1" x14ac:dyDescent="0.3">
      <c r="A167" s="403"/>
      <c r="B167" s="138">
        <v>3</v>
      </c>
      <c r="C167" s="471"/>
      <c r="D167" s="500"/>
      <c r="E167" s="465"/>
      <c r="F167" s="498"/>
      <c r="G167" s="462"/>
      <c r="H167" s="138"/>
      <c r="I167" s="138"/>
      <c r="J167" s="146" t="str">
        <f>IF(OR(C163="X",D163="X",D165="x",E165="x",E167="X",F169="X",F171="X",G171="X" ),"x","")</f>
        <v/>
      </c>
      <c r="K167" s="143" t="s">
        <v>89</v>
      </c>
      <c r="L167" s="2"/>
    </row>
    <row r="168" spans="1:12" ht="15.75" customHeight="1" x14ac:dyDescent="0.3">
      <c r="A168" s="403"/>
      <c r="B168" s="138" t="s">
        <v>370</v>
      </c>
      <c r="C168" s="474"/>
      <c r="D168" s="463"/>
      <c r="E168" s="463"/>
      <c r="F168" s="463"/>
      <c r="G168" s="463"/>
      <c r="H168" s="138"/>
      <c r="I168" s="138"/>
      <c r="J168" s="147"/>
      <c r="K168" s="143"/>
      <c r="L168" s="2"/>
    </row>
    <row r="169" spans="1:12" ht="15.75" customHeight="1" x14ac:dyDescent="0.3">
      <c r="A169" s="403"/>
      <c r="B169" s="138">
        <v>2</v>
      </c>
      <c r="C169" s="471"/>
      <c r="D169" s="480"/>
      <c r="E169" s="464"/>
      <c r="F169" s="465"/>
      <c r="G169" s="462"/>
      <c r="H169" s="138"/>
      <c r="I169" s="138"/>
      <c r="J169" s="148" t="str">
        <f>IF(OR(C165="X",D167="X",E169="x",E171="x" ),"x","")</f>
        <v/>
      </c>
      <c r="K169" s="143" t="s">
        <v>90</v>
      </c>
      <c r="L169" s="2"/>
    </row>
    <row r="170" spans="1:12" ht="15.75" customHeight="1" x14ac:dyDescent="0.3">
      <c r="A170" s="403"/>
      <c r="B170" s="138" t="s">
        <v>371</v>
      </c>
      <c r="C170" s="474"/>
      <c r="D170" s="463"/>
      <c r="E170" s="463"/>
      <c r="F170" s="463"/>
      <c r="G170" s="463"/>
      <c r="H170" s="138"/>
      <c r="I170" s="138"/>
      <c r="J170" s="147"/>
      <c r="K170" s="143"/>
      <c r="L170" s="2"/>
    </row>
    <row r="171" spans="1:12" ht="15.75" customHeight="1" x14ac:dyDescent="0.3">
      <c r="A171" s="403"/>
      <c r="B171" s="138">
        <v>1</v>
      </c>
      <c r="C171" s="471"/>
      <c r="D171" s="480"/>
      <c r="E171" s="482"/>
      <c r="F171" s="483"/>
      <c r="G171" s="484"/>
      <c r="H171" s="138"/>
      <c r="I171" s="138"/>
      <c r="J171" s="149" t="str">
        <f>IF(OR(C167="X",C169="X",C171="x",D169="x",D171="x" ),"x","")</f>
        <v/>
      </c>
      <c r="K171" s="143" t="s">
        <v>91</v>
      </c>
      <c r="L171" s="2"/>
    </row>
    <row r="172" spans="1:12" ht="15.75" customHeight="1" x14ac:dyDescent="0.3">
      <c r="A172" s="403"/>
      <c r="B172" s="138" t="s">
        <v>372</v>
      </c>
      <c r="C172" s="472"/>
      <c r="D172" s="481"/>
      <c r="E172" s="481"/>
      <c r="F172" s="481"/>
      <c r="G172" s="481"/>
      <c r="H172" s="138"/>
      <c r="I172" s="138"/>
      <c r="J172" s="138"/>
      <c r="K172" s="175"/>
      <c r="L172" s="2"/>
    </row>
    <row r="173" spans="1:12" ht="15.75" customHeight="1" x14ac:dyDescent="0.3">
      <c r="A173" s="137"/>
      <c r="B173" s="138"/>
      <c r="C173" s="138">
        <v>1</v>
      </c>
      <c r="D173" s="138">
        <v>2</v>
      </c>
      <c r="E173" s="138">
        <v>3</v>
      </c>
      <c r="F173" s="138">
        <v>4</v>
      </c>
      <c r="G173" s="138">
        <v>5</v>
      </c>
      <c r="H173" s="138"/>
      <c r="I173" s="138"/>
      <c r="J173" s="138"/>
      <c r="K173" s="175"/>
      <c r="L173" s="2"/>
    </row>
    <row r="174" spans="1:12" ht="15.75" customHeight="1" x14ac:dyDescent="0.3">
      <c r="A174" s="137"/>
      <c r="B174" s="138"/>
      <c r="C174" s="138" t="s">
        <v>373</v>
      </c>
      <c r="D174" s="138" t="s">
        <v>374</v>
      </c>
      <c r="E174" s="138" t="s">
        <v>375</v>
      </c>
      <c r="F174" s="138" t="s">
        <v>376</v>
      </c>
      <c r="G174" s="138" t="s">
        <v>377</v>
      </c>
      <c r="H174" s="138"/>
      <c r="I174" s="138"/>
      <c r="J174" s="138"/>
      <c r="K174" s="175"/>
      <c r="L174" s="2"/>
    </row>
    <row r="175" spans="1:12" ht="15" customHeight="1" x14ac:dyDescent="0.3">
      <c r="A175" s="137"/>
      <c r="B175" s="138"/>
      <c r="C175" s="485" t="s">
        <v>378</v>
      </c>
      <c r="D175" s="486"/>
      <c r="E175" s="486"/>
      <c r="F175" s="486"/>
      <c r="G175" s="487"/>
      <c r="H175" s="138"/>
      <c r="I175" s="138"/>
      <c r="J175" s="138"/>
      <c r="K175" s="175"/>
      <c r="L175" s="2"/>
    </row>
    <row r="176" spans="1:12" ht="15" customHeight="1" x14ac:dyDescent="0.3">
      <c r="A176" s="137"/>
      <c r="B176" s="138"/>
      <c r="C176" s="488"/>
      <c r="D176" s="489"/>
      <c r="E176" s="489"/>
      <c r="F176" s="489"/>
      <c r="G176" s="490"/>
      <c r="H176" s="138"/>
      <c r="I176" s="138"/>
      <c r="J176" s="138"/>
      <c r="K176" s="175"/>
      <c r="L176" s="2"/>
    </row>
    <row r="177" spans="1:12" ht="15.75" customHeight="1" x14ac:dyDescent="0.3">
      <c r="A177" s="152"/>
      <c r="B177" s="153"/>
      <c r="C177" s="153"/>
      <c r="D177" s="153"/>
      <c r="E177" s="153"/>
      <c r="F177" s="153"/>
      <c r="G177" s="153"/>
      <c r="H177" s="153"/>
      <c r="I177" s="153"/>
      <c r="J177" s="153"/>
      <c r="K177" s="154"/>
      <c r="L177" s="2"/>
    </row>
    <row r="178" spans="1:12" ht="15.75" customHeight="1" x14ac:dyDescent="0.3">
      <c r="A178" s="2"/>
      <c r="B178" s="2"/>
      <c r="C178" s="2"/>
      <c r="D178" s="2"/>
      <c r="E178" s="2"/>
      <c r="F178" s="2"/>
      <c r="G178" s="2"/>
      <c r="H178" s="2"/>
      <c r="I178" s="2"/>
      <c r="J178" s="2"/>
      <c r="K178" s="2"/>
      <c r="L178" s="2"/>
    </row>
    <row r="179" spans="1:12" ht="15.75" customHeight="1" x14ac:dyDescent="0.3">
      <c r="A179" s="2"/>
      <c r="B179" s="2"/>
      <c r="C179" s="2"/>
      <c r="D179" s="2"/>
      <c r="E179" s="2"/>
      <c r="F179" s="2"/>
      <c r="G179" s="2"/>
      <c r="H179" s="2"/>
      <c r="I179" s="2"/>
      <c r="J179" s="2"/>
      <c r="K179" s="2"/>
      <c r="L179" s="2"/>
    </row>
    <row r="180" spans="1:12" ht="15.75" customHeight="1" x14ac:dyDescent="0.3">
      <c r="A180" s="570" t="s">
        <v>363</v>
      </c>
      <c r="B180" s="575" t="str">
        <f>DESCRIPCION!A34</f>
        <v>i</v>
      </c>
      <c r="C180" s="281"/>
      <c r="D180" s="281"/>
      <c r="E180" s="281"/>
      <c r="F180" s="281"/>
      <c r="G180" s="281"/>
      <c r="H180" s="305"/>
      <c r="I180" s="577" t="s">
        <v>493</v>
      </c>
      <c r="J180" s="356"/>
      <c r="K180" s="136" t="str">
        <f>IF(J187="x","EXTREMA",IF(J189="x","ALTA",IF(J191="x","MODERADA",IF(J193="x","BAJA",""))))</f>
        <v/>
      </c>
      <c r="L180" s="2"/>
    </row>
    <row r="181" spans="1:12" ht="15.75" customHeight="1" x14ac:dyDescent="0.3">
      <c r="A181" s="536"/>
      <c r="B181" s="576"/>
      <c r="C181" s="287"/>
      <c r="D181" s="287"/>
      <c r="E181" s="287"/>
      <c r="F181" s="287"/>
      <c r="G181" s="287"/>
      <c r="H181" s="307"/>
      <c r="I181" s="578" t="s">
        <v>494</v>
      </c>
      <c r="J181" s="356"/>
      <c r="K181" s="233" t="str">
        <f>'VALORACION RIESGOS INHERENTES'!K172</f>
        <v/>
      </c>
      <c r="L181" s="2"/>
    </row>
    <row r="182" spans="1:12" ht="15.75" customHeight="1" x14ac:dyDescent="0.3">
      <c r="A182" s="571"/>
      <c r="B182" s="467" t="s">
        <v>495</v>
      </c>
      <c r="C182" s="355"/>
      <c r="D182" s="355"/>
      <c r="E182" s="355"/>
      <c r="F182" s="355"/>
      <c r="G182" s="355"/>
      <c r="H182" s="355"/>
      <c r="I182" s="355"/>
      <c r="J182" s="356"/>
      <c r="K182" s="239" t="e">
        <f>'EVALUACIÓN SOLIDEZ CONTROLES'!H43</f>
        <v>#DIV/0!</v>
      </c>
      <c r="L182" s="2"/>
    </row>
    <row r="183" spans="1:12" ht="15.75" customHeight="1" x14ac:dyDescent="0.3">
      <c r="A183" s="235" t="s">
        <v>365</v>
      </c>
      <c r="B183" s="236"/>
      <c r="C183" s="236"/>
      <c r="D183" s="237"/>
      <c r="E183" s="579"/>
      <c r="F183" s="355"/>
      <c r="G183" s="356"/>
      <c r="H183" s="467" t="s">
        <v>366</v>
      </c>
      <c r="I183" s="356"/>
      <c r="J183" s="470"/>
      <c r="K183" s="356"/>
      <c r="L183" s="2"/>
    </row>
    <row r="184" spans="1:12" ht="37.5" customHeight="1" x14ac:dyDescent="0.3">
      <c r="A184" s="137"/>
      <c r="B184" s="138"/>
      <c r="C184" s="141"/>
      <c r="D184" s="138"/>
      <c r="E184" s="138"/>
      <c r="F184" s="138"/>
      <c r="G184" s="138"/>
      <c r="H184" s="138"/>
      <c r="I184" s="138"/>
      <c r="J184" s="139"/>
      <c r="K184" s="140"/>
      <c r="L184" s="2"/>
    </row>
    <row r="185" spans="1:12" ht="40.5" customHeight="1" x14ac:dyDescent="0.3">
      <c r="A185" s="461" t="s">
        <v>365</v>
      </c>
      <c r="B185" s="138">
        <v>5</v>
      </c>
      <c r="C185" s="496"/>
      <c r="D185" s="484"/>
      <c r="E185" s="462"/>
      <c r="F185" s="462"/>
      <c r="G185" s="462"/>
      <c r="H185" s="138"/>
      <c r="I185" s="138"/>
      <c r="J185" s="477" t="s">
        <v>367</v>
      </c>
      <c r="K185" s="478"/>
      <c r="L185" s="2"/>
    </row>
    <row r="186" spans="1:12" ht="15.75" customHeight="1" x14ac:dyDescent="0.3">
      <c r="A186" s="403"/>
      <c r="B186" s="138" t="s">
        <v>368</v>
      </c>
      <c r="C186" s="474"/>
      <c r="D186" s="463"/>
      <c r="E186" s="463"/>
      <c r="F186" s="463"/>
      <c r="G186" s="463"/>
      <c r="H186" s="138"/>
      <c r="I186" s="138"/>
      <c r="J186" s="142"/>
      <c r="K186" s="143"/>
      <c r="L186" s="2"/>
    </row>
    <row r="187" spans="1:12" ht="15.75" customHeight="1" x14ac:dyDescent="0.3">
      <c r="A187" s="403"/>
      <c r="B187" s="138">
        <v>4</v>
      </c>
      <c r="C187" s="497"/>
      <c r="D187" s="484"/>
      <c r="E187" s="484"/>
      <c r="F187" s="498"/>
      <c r="G187" s="462"/>
      <c r="H187" s="138"/>
      <c r="I187" s="138"/>
      <c r="J187" s="144" t="str">
        <f>IF(OR(E185="X",F185="X",G185="x",F187="x",G187="X",F189="X",G189="X",G191="X" ),"x","")</f>
        <v/>
      </c>
      <c r="K187" s="143" t="s">
        <v>88</v>
      </c>
      <c r="L187" s="2"/>
    </row>
    <row r="188" spans="1:12" ht="15.75" customHeight="1" x14ac:dyDescent="0.3">
      <c r="A188" s="403"/>
      <c r="B188" s="138" t="s">
        <v>369</v>
      </c>
      <c r="C188" s="474"/>
      <c r="D188" s="463"/>
      <c r="E188" s="463"/>
      <c r="F188" s="463"/>
      <c r="G188" s="463"/>
      <c r="H188" s="138"/>
      <c r="I188" s="138"/>
      <c r="J188" s="145"/>
      <c r="K188" s="143"/>
      <c r="L188" s="2"/>
    </row>
    <row r="189" spans="1:12" ht="15.75" customHeight="1" x14ac:dyDescent="0.3">
      <c r="A189" s="403"/>
      <c r="B189" s="138">
        <v>3</v>
      </c>
      <c r="C189" s="471"/>
      <c r="D189" s="500"/>
      <c r="E189" s="465"/>
      <c r="F189" s="498"/>
      <c r="G189" s="462"/>
      <c r="H189" s="138"/>
      <c r="I189" s="138"/>
      <c r="J189" s="146" t="str">
        <f>IF(OR(C185="X",D185="X",D187="x",E187="x",E189="X",F191="X",F193="X",G193="X" ),"x","")</f>
        <v/>
      </c>
      <c r="K189" s="143" t="s">
        <v>89</v>
      </c>
      <c r="L189" s="2"/>
    </row>
    <row r="190" spans="1:12" ht="15.75" customHeight="1" x14ac:dyDescent="0.3">
      <c r="A190" s="403"/>
      <c r="B190" s="138" t="s">
        <v>370</v>
      </c>
      <c r="C190" s="474"/>
      <c r="D190" s="463"/>
      <c r="E190" s="463"/>
      <c r="F190" s="463"/>
      <c r="G190" s="463"/>
      <c r="H190" s="138"/>
      <c r="I190" s="138"/>
      <c r="J190" s="147"/>
      <c r="K190" s="143"/>
      <c r="L190" s="2"/>
    </row>
    <row r="191" spans="1:12" ht="15.75" customHeight="1" x14ac:dyDescent="0.3">
      <c r="A191" s="403"/>
      <c r="B191" s="138">
        <v>2</v>
      </c>
      <c r="C191" s="471"/>
      <c r="D191" s="480"/>
      <c r="E191" s="464"/>
      <c r="F191" s="465"/>
      <c r="G191" s="462"/>
      <c r="H191" s="138"/>
      <c r="I191" s="138"/>
      <c r="J191" s="148" t="str">
        <f>IF(OR(E191="X",D189="X",C187="x",E193="x" ),"x","")</f>
        <v/>
      </c>
      <c r="K191" s="143" t="s">
        <v>90</v>
      </c>
      <c r="L191" s="2"/>
    </row>
    <row r="192" spans="1:12" ht="15.75" customHeight="1" x14ac:dyDescent="0.3">
      <c r="A192" s="403"/>
      <c r="B192" s="138" t="s">
        <v>371</v>
      </c>
      <c r="C192" s="474"/>
      <c r="D192" s="463"/>
      <c r="E192" s="463"/>
      <c r="F192" s="463"/>
      <c r="G192" s="463"/>
      <c r="H192" s="138"/>
      <c r="I192" s="138"/>
      <c r="J192" s="147"/>
      <c r="K192" s="143"/>
      <c r="L192" s="2"/>
    </row>
    <row r="193" spans="1:12" ht="15.75" customHeight="1" x14ac:dyDescent="0.3">
      <c r="A193" s="403"/>
      <c r="B193" s="138">
        <v>1</v>
      </c>
      <c r="C193" s="471"/>
      <c r="D193" s="480"/>
      <c r="E193" s="482"/>
      <c r="F193" s="483"/>
      <c r="G193" s="484"/>
      <c r="H193" s="138"/>
      <c r="I193" s="138"/>
      <c r="J193" s="149" t="str">
        <f>IF(OR(C189="X",C191="X",D191="x",D193="x",C193="x" ),"x","")</f>
        <v/>
      </c>
      <c r="K193" s="143" t="s">
        <v>91</v>
      </c>
      <c r="L193" s="2"/>
    </row>
    <row r="194" spans="1:12" ht="15.75" customHeight="1" x14ac:dyDescent="0.3">
      <c r="A194" s="403"/>
      <c r="B194" s="138" t="s">
        <v>372</v>
      </c>
      <c r="C194" s="472"/>
      <c r="D194" s="481"/>
      <c r="E194" s="481"/>
      <c r="F194" s="481"/>
      <c r="G194" s="481"/>
      <c r="H194" s="138"/>
      <c r="I194" s="138"/>
      <c r="J194" s="138"/>
      <c r="K194" s="175"/>
      <c r="L194" s="2"/>
    </row>
    <row r="195" spans="1:12" ht="15.75" customHeight="1" x14ac:dyDescent="0.3">
      <c r="A195" s="137"/>
      <c r="B195" s="138"/>
      <c r="C195" s="138">
        <v>1</v>
      </c>
      <c r="D195" s="138">
        <v>2</v>
      </c>
      <c r="E195" s="138">
        <v>3</v>
      </c>
      <c r="F195" s="138">
        <v>4</v>
      </c>
      <c r="G195" s="138">
        <v>5</v>
      </c>
      <c r="H195" s="138"/>
      <c r="I195" s="138"/>
      <c r="J195" s="138"/>
      <c r="K195" s="175"/>
      <c r="L195" s="2"/>
    </row>
    <row r="196" spans="1:12" ht="15" customHeight="1" x14ac:dyDescent="0.3">
      <c r="A196" s="137"/>
      <c r="B196" s="138"/>
      <c r="C196" s="138" t="s">
        <v>373</v>
      </c>
      <c r="D196" s="138" t="s">
        <v>374</v>
      </c>
      <c r="E196" s="138" t="s">
        <v>375</v>
      </c>
      <c r="F196" s="138" t="s">
        <v>376</v>
      </c>
      <c r="G196" s="138" t="s">
        <v>377</v>
      </c>
      <c r="H196" s="138"/>
      <c r="I196" s="138"/>
      <c r="J196" s="138"/>
      <c r="K196" s="175"/>
      <c r="L196" s="2"/>
    </row>
    <row r="197" spans="1:12" ht="15" customHeight="1" x14ac:dyDescent="0.3">
      <c r="A197" s="137"/>
      <c r="B197" s="138"/>
      <c r="C197" s="485" t="s">
        <v>378</v>
      </c>
      <c r="D197" s="486"/>
      <c r="E197" s="486"/>
      <c r="F197" s="486"/>
      <c r="G197" s="487"/>
      <c r="H197" s="138"/>
      <c r="I197" s="138"/>
      <c r="J197" s="138"/>
      <c r="K197" s="175"/>
      <c r="L197" s="2"/>
    </row>
    <row r="198" spans="1:12" ht="15.75" customHeight="1" x14ac:dyDescent="0.3">
      <c r="A198" s="137"/>
      <c r="B198" s="138"/>
      <c r="C198" s="488"/>
      <c r="D198" s="489"/>
      <c r="E198" s="489"/>
      <c r="F198" s="489"/>
      <c r="G198" s="490"/>
      <c r="H198" s="138"/>
      <c r="I198" s="138"/>
      <c r="J198" s="138"/>
      <c r="K198" s="175"/>
      <c r="L198" s="2"/>
    </row>
    <row r="199" spans="1:12" ht="15.75" customHeight="1" x14ac:dyDescent="0.3">
      <c r="A199" s="176"/>
      <c r="B199" s="177"/>
      <c r="C199" s="177"/>
      <c r="D199" s="177"/>
      <c r="E199" s="177"/>
      <c r="F199" s="177"/>
      <c r="G199" s="177"/>
      <c r="H199" s="177"/>
      <c r="I199" s="177"/>
      <c r="J199" s="177"/>
      <c r="K199" s="178"/>
      <c r="L199" s="2"/>
    </row>
    <row r="200" spans="1:12" ht="15.75" customHeight="1" x14ac:dyDescent="0.3">
      <c r="A200" s="2"/>
      <c r="B200" s="2"/>
      <c r="C200" s="2"/>
      <c r="D200" s="2"/>
      <c r="E200" s="2"/>
      <c r="F200" s="2"/>
      <c r="G200" s="2"/>
      <c r="H200" s="2"/>
      <c r="I200" s="2"/>
      <c r="J200" s="2"/>
      <c r="K200" s="2"/>
      <c r="L200" s="2"/>
    </row>
    <row r="201" spans="1:12" ht="16.5" customHeight="1" x14ac:dyDescent="0.3">
      <c r="A201" s="570" t="s">
        <v>363</v>
      </c>
      <c r="B201" s="575" t="str">
        <f>DESCRIPCION!A37</f>
        <v>j</v>
      </c>
      <c r="C201" s="281"/>
      <c r="D201" s="281"/>
      <c r="E201" s="281"/>
      <c r="F201" s="281"/>
      <c r="G201" s="281"/>
      <c r="H201" s="305"/>
      <c r="I201" s="577" t="s">
        <v>493</v>
      </c>
      <c r="J201" s="356"/>
      <c r="K201" s="136" t="str">
        <f>IF(J208="x","EXTREMA",IF(J210="x","ALTA",IF(J212="x","MODERADA",IF(J214="x","BAJA",""))))</f>
        <v/>
      </c>
      <c r="L201" s="2"/>
    </row>
    <row r="202" spans="1:12" ht="15.75" customHeight="1" x14ac:dyDescent="0.3">
      <c r="A202" s="536"/>
      <c r="B202" s="576"/>
      <c r="C202" s="287"/>
      <c r="D202" s="287"/>
      <c r="E202" s="287"/>
      <c r="F202" s="287"/>
      <c r="G202" s="287"/>
      <c r="H202" s="307"/>
      <c r="I202" s="578" t="s">
        <v>494</v>
      </c>
      <c r="J202" s="356"/>
      <c r="K202" s="239" t="str">
        <f>'VALORACION RIESGOS INHERENTES'!K192</f>
        <v/>
      </c>
      <c r="L202" s="2"/>
    </row>
    <row r="203" spans="1:12" ht="15.75" customHeight="1" x14ac:dyDescent="0.3">
      <c r="A203" s="571"/>
      <c r="B203" s="235" t="s">
        <v>495</v>
      </c>
      <c r="C203" s="236"/>
      <c r="D203" s="236"/>
      <c r="E203" s="236"/>
      <c r="F203" s="236"/>
      <c r="G203" s="236"/>
      <c r="H203" s="236"/>
      <c r="I203" s="236"/>
      <c r="J203" s="240"/>
      <c r="K203" s="239" t="e">
        <f>'EVALUACIÓN SOLIDEZ CONTROLES'!H47</f>
        <v>#DIV/0!</v>
      </c>
      <c r="L203" s="2"/>
    </row>
    <row r="204" spans="1:12" ht="15.75" customHeight="1" x14ac:dyDescent="0.3">
      <c r="A204" s="235" t="s">
        <v>365</v>
      </c>
      <c r="B204" s="236"/>
      <c r="C204" s="236"/>
      <c r="D204" s="237"/>
      <c r="E204" s="579"/>
      <c r="F204" s="355"/>
      <c r="G204" s="356"/>
      <c r="H204" s="467" t="s">
        <v>366</v>
      </c>
      <c r="I204" s="356"/>
      <c r="J204" s="470"/>
      <c r="K204" s="356"/>
      <c r="L204" s="2"/>
    </row>
    <row r="205" spans="1:12" ht="38.25" customHeight="1" x14ac:dyDescent="0.3">
      <c r="A205" s="137"/>
      <c r="B205" s="138"/>
      <c r="C205" s="141"/>
      <c r="D205" s="138"/>
      <c r="E205" s="138"/>
      <c r="F205" s="138"/>
      <c r="G205" s="138"/>
      <c r="H205" s="138"/>
      <c r="I205" s="138"/>
      <c r="J205" s="139"/>
      <c r="K205" s="140"/>
      <c r="L205" s="2"/>
    </row>
    <row r="206" spans="1:12" ht="45" customHeight="1" x14ac:dyDescent="0.3">
      <c r="A206" s="461" t="s">
        <v>365</v>
      </c>
      <c r="B206" s="138">
        <v>5</v>
      </c>
      <c r="C206" s="496"/>
      <c r="D206" s="484"/>
      <c r="E206" s="462"/>
      <c r="F206" s="462"/>
      <c r="G206" s="462"/>
      <c r="H206" s="138"/>
      <c r="I206" s="138"/>
      <c r="J206" s="477" t="s">
        <v>367</v>
      </c>
      <c r="K206" s="478"/>
      <c r="L206" s="2"/>
    </row>
    <row r="207" spans="1:12" ht="15.75" customHeight="1" x14ac:dyDescent="0.3">
      <c r="A207" s="403"/>
      <c r="B207" s="138" t="s">
        <v>368</v>
      </c>
      <c r="C207" s="474"/>
      <c r="D207" s="463"/>
      <c r="E207" s="463"/>
      <c r="F207" s="463"/>
      <c r="G207" s="463"/>
      <c r="H207" s="138"/>
      <c r="I207" s="138"/>
      <c r="J207" s="142"/>
      <c r="K207" s="143"/>
      <c r="L207" s="2"/>
    </row>
    <row r="208" spans="1:12" ht="15.75" customHeight="1" x14ac:dyDescent="0.3">
      <c r="A208" s="403"/>
      <c r="B208" s="138">
        <v>4</v>
      </c>
      <c r="C208" s="497"/>
      <c r="D208" s="484"/>
      <c r="E208" s="484"/>
      <c r="F208" s="498"/>
      <c r="G208" s="462"/>
      <c r="H208" s="138"/>
      <c r="I208" s="138"/>
      <c r="J208" s="144" t="str">
        <f>IF(OR(E206="X",F206="X",G206="x",F208="x",G208="X",F210="X",G210="X",G212="X" ),"x","")</f>
        <v/>
      </c>
      <c r="K208" s="143" t="s">
        <v>88</v>
      </c>
      <c r="L208" s="2"/>
    </row>
    <row r="209" spans="1:12" ht="15.75" customHeight="1" x14ac:dyDescent="0.3">
      <c r="A209" s="403"/>
      <c r="B209" s="138" t="s">
        <v>369</v>
      </c>
      <c r="C209" s="474"/>
      <c r="D209" s="463"/>
      <c r="E209" s="463"/>
      <c r="F209" s="463"/>
      <c r="G209" s="463"/>
      <c r="H209" s="138"/>
      <c r="I209" s="138"/>
      <c r="J209" s="145"/>
      <c r="K209" s="143"/>
      <c r="L209" s="2"/>
    </row>
    <row r="210" spans="1:12" ht="15.75" customHeight="1" x14ac:dyDescent="0.3">
      <c r="A210" s="403"/>
      <c r="B210" s="138">
        <v>3</v>
      </c>
      <c r="C210" s="471"/>
      <c r="D210" s="500"/>
      <c r="E210" s="465"/>
      <c r="F210" s="498"/>
      <c r="G210" s="462"/>
      <c r="H210" s="138"/>
      <c r="I210" s="138"/>
      <c r="J210" s="146" t="str">
        <f>IF(OR(C206="X",D206="X",D208="x",E208="x",E210="X",F212="X",F214="X",G214="X" ),"x","")</f>
        <v/>
      </c>
      <c r="K210" s="143" t="s">
        <v>89</v>
      </c>
      <c r="L210" s="2"/>
    </row>
    <row r="211" spans="1:12" ht="15.75" customHeight="1" x14ac:dyDescent="0.3">
      <c r="A211" s="403"/>
      <c r="B211" s="138" t="s">
        <v>370</v>
      </c>
      <c r="C211" s="474"/>
      <c r="D211" s="463"/>
      <c r="E211" s="463"/>
      <c r="F211" s="463"/>
      <c r="G211" s="463"/>
      <c r="H211" s="138"/>
      <c r="I211" s="138"/>
      <c r="J211" s="147"/>
      <c r="K211" s="143"/>
      <c r="L211" s="2"/>
    </row>
    <row r="212" spans="1:12" ht="15.75" customHeight="1" x14ac:dyDescent="0.3">
      <c r="A212" s="403"/>
      <c r="B212" s="138">
        <v>2</v>
      </c>
      <c r="C212" s="471"/>
      <c r="D212" s="480"/>
      <c r="E212" s="464"/>
      <c r="F212" s="465"/>
      <c r="G212" s="462"/>
      <c r="H212" s="138"/>
      <c r="I212" s="138"/>
      <c r="J212" s="148" t="str">
        <f>IF(OR(C208="X",D210="X",E212="x",E214="x" ),"x","")</f>
        <v/>
      </c>
      <c r="K212" s="143" t="s">
        <v>90</v>
      </c>
      <c r="L212" s="2"/>
    </row>
    <row r="213" spans="1:12" ht="15.75" customHeight="1" x14ac:dyDescent="0.3">
      <c r="A213" s="403"/>
      <c r="B213" s="138" t="s">
        <v>371</v>
      </c>
      <c r="C213" s="474"/>
      <c r="D213" s="463"/>
      <c r="E213" s="463"/>
      <c r="F213" s="463"/>
      <c r="G213" s="463"/>
      <c r="H213" s="138"/>
      <c r="I213" s="138"/>
      <c r="J213" s="147"/>
      <c r="K213" s="143"/>
      <c r="L213" s="2"/>
    </row>
    <row r="214" spans="1:12" ht="15.75" customHeight="1" x14ac:dyDescent="0.3">
      <c r="A214" s="403"/>
      <c r="B214" s="138">
        <v>1</v>
      </c>
      <c r="C214" s="471"/>
      <c r="D214" s="480"/>
      <c r="E214" s="482"/>
      <c r="F214" s="483"/>
      <c r="G214" s="484"/>
      <c r="H214" s="138"/>
      <c r="I214" s="138"/>
      <c r="J214" s="149" t="str">
        <f>IF(OR(C210="X",C212="X",D212="x",D214="x",C214="x" ),"x","")</f>
        <v/>
      </c>
      <c r="K214" s="143" t="s">
        <v>91</v>
      </c>
      <c r="L214" s="2"/>
    </row>
    <row r="215" spans="1:12" ht="15.75" customHeight="1" x14ac:dyDescent="0.3">
      <c r="A215" s="403"/>
      <c r="B215" s="138" t="s">
        <v>372</v>
      </c>
      <c r="C215" s="472"/>
      <c r="D215" s="481"/>
      <c r="E215" s="481"/>
      <c r="F215" s="481"/>
      <c r="G215" s="481"/>
      <c r="H215" s="138"/>
      <c r="I215" s="138"/>
      <c r="J215" s="138"/>
      <c r="K215" s="175"/>
      <c r="L215" s="2"/>
    </row>
    <row r="216" spans="1:12" ht="15.75" customHeight="1" x14ac:dyDescent="0.3">
      <c r="A216" s="137"/>
      <c r="B216" s="138"/>
      <c r="C216" s="138">
        <v>1</v>
      </c>
      <c r="D216" s="138">
        <v>2</v>
      </c>
      <c r="E216" s="138">
        <v>3</v>
      </c>
      <c r="F216" s="138">
        <v>4</v>
      </c>
      <c r="G216" s="138">
        <v>5</v>
      </c>
      <c r="H216" s="138"/>
      <c r="I216" s="138"/>
      <c r="J216" s="138"/>
      <c r="K216" s="175"/>
      <c r="L216" s="2"/>
    </row>
    <row r="217" spans="1:12" ht="15" customHeight="1" x14ac:dyDescent="0.3">
      <c r="A217" s="137"/>
      <c r="B217" s="138"/>
      <c r="C217" s="138" t="s">
        <v>373</v>
      </c>
      <c r="D217" s="138" t="s">
        <v>374</v>
      </c>
      <c r="E217" s="138" t="s">
        <v>375</v>
      </c>
      <c r="F217" s="138" t="s">
        <v>376</v>
      </c>
      <c r="G217" s="138" t="s">
        <v>377</v>
      </c>
      <c r="H217" s="138"/>
      <c r="I217" s="138"/>
      <c r="J217" s="138"/>
      <c r="K217" s="175"/>
      <c r="L217" s="2"/>
    </row>
    <row r="218" spans="1:12" ht="15" customHeight="1" x14ac:dyDescent="0.3">
      <c r="A218" s="137"/>
      <c r="B218" s="138"/>
      <c r="C218" s="485" t="s">
        <v>378</v>
      </c>
      <c r="D218" s="486"/>
      <c r="E218" s="486"/>
      <c r="F218" s="486"/>
      <c r="G218" s="487"/>
      <c r="H218" s="138"/>
      <c r="I218" s="138"/>
      <c r="J218" s="138"/>
      <c r="K218" s="175"/>
      <c r="L218" s="2"/>
    </row>
    <row r="219" spans="1:12" ht="15.75" customHeight="1" x14ac:dyDescent="0.3">
      <c r="A219" s="137"/>
      <c r="B219" s="138"/>
      <c r="C219" s="488"/>
      <c r="D219" s="489"/>
      <c r="E219" s="489"/>
      <c r="F219" s="489"/>
      <c r="G219" s="490"/>
      <c r="H219" s="138"/>
      <c r="I219" s="138"/>
      <c r="J219" s="138"/>
      <c r="K219" s="175"/>
      <c r="L219" s="2"/>
    </row>
    <row r="220" spans="1:12" ht="15.75" customHeight="1" x14ac:dyDescent="0.3">
      <c r="A220" s="176"/>
      <c r="B220" s="177"/>
      <c r="C220" s="177"/>
      <c r="D220" s="177"/>
      <c r="E220" s="177"/>
      <c r="F220" s="177"/>
      <c r="G220" s="177"/>
      <c r="H220" s="177"/>
      <c r="I220" s="177"/>
      <c r="J220" s="177"/>
      <c r="K220" s="178"/>
      <c r="L220" s="2"/>
    </row>
    <row r="221" spans="1:12" ht="15.75" customHeight="1" x14ac:dyDescent="0.3">
      <c r="A221" s="10"/>
      <c r="B221" s="582"/>
      <c r="C221" s="284"/>
      <c r="D221" s="284"/>
      <c r="E221" s="284"/>
      <c r="F221" s="284"/>
      <c r="G221" s="284"/>
      <c r="H221" s="284"/>
      <c r="I221" s="284"/>
      <c r="J221" s="10"/>
      <c r="K221" s="241"/>
      <c r="L221" s="2"/>
    </row>
    <row r="222" spans="1:12" ht="15.75" customHeight="1" x14ac:dyDescent="0.3">
      <c r="A222" s="2"/>
      <c r="B222" s="2"/>
      <c r="C222" s="2"/>
      <c r="D222" s="2"/>
      <c r="E222" s="2"/>
      <c r="F222" s="2"/>
      <c r="G222" s="2"/>
      <c r="H222" s="2"/>
      <c r="I222" s="2"/>
      <c r="J222" s="2"/>
      <c r="K222" s="2"/>
      <c r="L222" s="2"/>
    </row>
    <row r="223" spans="1:12" ht="15.75" customHeight="1" x14ac:dyDescent="0.3">
      <c r="A223" s="2"/>
      <c r="B223" s="2"/>
      <c r="C223" s="2"/>
      <c r="D223" s="2"/>
      <c r="E223" s="2"/>
      <c r="F223" s="2"/>
      <c r="G223" s="2"/>
      <c r="H223" s="2"/>
      <c r="I223" s="2"/>
      <c r="J223" s="2"/>
      <c r="K223" s="2"/>
      <c r="L223" s="2"/>
    </row>
    <row r="224" spans="1:12" ht="15.75" customHeight="1" x14ac:dyDescent="0.3">
      <c r="A224" s="2"/>
      <c r="B224" s="2"/>
      <c r="C224" s="2"/>
      <c r="D224" s="2"/>
      <c r="E224" s="2"/>
      <c r="F224" s="2"/>
      <c r="G224" s="2"/>
      <c r="H224" s="2"/>
      <c r="I224" s="2"/>
      <c r="J224" s="2"/>
      <c r="K224" s="2"/>
      <c r="L224" s="2"/>
    </row>
    <row r="225" spans="1:12" ht="15.75" customHeight="1" x14ac:dyDescent="0.3">
      <c r="A225" s="572"/>
      <c r="B225" s="7"/>
      <c r="C225" s="303"/>
      <c r="D225" s="303"/>
      <c r="E225" s="303"/>
      <c r="F225" s="303"/>
      <c r="G225" s="303"/>
      <c r="H225" s="2"/>
      <c r="I225" s="2"/>
      <c r="J225" s="585"/>
      <c r="K225" s="284"/>
      <c r="L225" s="2"/>
    </row>
    <row r="226" spans="1:12" ht="15.75" customHeight="1" x14ac:dyDescent="0.3">
      <c r="A226" s="284"/>
      <c r="B226" s="242"/>
      <c r="C226" s="284"/>
      <c r="D226" s="284"/>
      <c r="E226" s="284"/>
      <c r="F226" s="284"/>
      <c r="G226" s="284"/>
      <c r="H226" s="2"/>
      <c r="I226" s="2"/>
      <c r="J226" s="243"/>
      <c r="K226" s="243"/>
      <c r="L226" s="2"/>
    </row>
    <row r="227" spans="1:12" ht="15.75" customHeight="1" x14ac:dyDescent="0.3">
      <c r="A227" s="284"/>
      <c r="B227" s="7"/>
      <c r="C227" s="303"/>
      <c r="D227" s="303"/>
      <c r="E227" s="303"/>
      <c r="F227" s="573"/>
      <c r="G227" s="303"/>
      <c r="H227" s="2"/>
      <c r="I227" s="2"/>
      <c r="J227" s="243"/>
      <c r="K227" s="244"/>
      <c r="L227" s="2"/>
    </row>
    <row r="228" spans="1:12" ht="15.75" customHeight="1" x14ac:dyDescent="0.3">
      <c r="A228" s="284"/>
      <c r="B228" s="242"/>
      <c r="C228" s="284"/>
      <c r="D228" s="284"/>
      <c r="E228" s="284"/>
      <c r="F228" s="284"/>
      <c r="G228" s="284"/>
      <c r="H228" s="2"/>
      <c r="I228" s="2"/>
      <c r="J228" s="243"/>
      <c r="K228" s="244"/>
      <c r="L228" s="2"/>
    </row>
    <row r="229" spans="1:12" ht="15.75" customHeight="1" x14ac:dyDescent="0.3">
      <c r="A229" s="284"/>
      <c r="B229" s="7"/>
      <c r="C229" s="303"/>
      <c r="D229" s="303"/>
      <c r="E229" s="573"/>
      <c r="F229" s="573"/>
      <c r="G229" s="303"/>
      <c r="H229" s="2"/>
      <c r="I229" s="2"/>
      <c r="J229" s="243"/>
      <c r="K229" s="244"/>
      <c r="L229" s="2"/>
    </row>
    <row r="230" spans="1:12" ht="15.75" customHeight="1" x14ac:dyDescent="0.3">
      <c r="A230" s="284"/>
      <c r="B230" s="242"/>
      <c r="C230" s="284"/>
      <c r="D230" s="284"/>
      <c r="E230" s="284"/>
      <c r="F230" s="284"/>
      <c r="G230" s="284"/>
      <c r="H230" s="2"/>
      <c r="I230" s="2"/>
      <c r="J230" s="243"/>
      <c r="K230" s="244"/>
      <c r="L230" s="2"/>
    </row>
    <row r="231" spans="1:12" ht="15.75" customHeight="1" x14ac:dyDescent="0.3">
      <c r="A231" s="284"/>
      <c r="B231" s="7"/>
      <c r="C231" s="303"/>
      <c r="D231" s="303"/>
      <c r="E231" s="573"/>
      <c r="F231" s="573"/>
      <c r="G231" s="303"/>
      <c r="H231" s="2"/>
      <c r="I231" s="2"/>
      <c r="J231" s="243"/>
      <c r="K231" s="244"/>
      <c r="L231" s="2"/>
    </row>
    <row r="232" spans="1:12" ht="15.75" customHeight="1" x14ac:dyDescent="0.3">
      <c r="A232" s="284"/>
      <c r="B232" s="242"/>
      <c r="C232" s="284"/>
      <c r="D232" s="284"/>
      <c r="E232" s="284"/>
      <c r="F232" s="284"/>
      <c r="G232" s="284"/>
      <c r="H232" s="2"/>
      <c r="I232" s="2"/>
      <c r="J232" s="243"/>
      <c r="K232" s="244"/>
      <c r="L232" s="2"/>
    </row>
    <row r="233" spans="1:12" ht="15.75" customHeight="1" x14ac:dyDescent="0.3">
      <c r="A233" s="284"/>
      <c r="B233" s="7"/>
      <c r="C233" s="303"/>
      <c r="D233" s="303"/>
      <c r="E233" s="574"/>
      <c r="F233" s="583"/>
      <c r="G233" s="303"/>
      <c r="H233" s="2"/>
      <c r="I233" s="2"/>
      <c r="J233" s="243"/>
      <c r="K233" s="244"/>
      <c r="L233" s="2"/>
    </row>
    <row r="234" spans="1:12" ht="15.75" customHeight="1" x14ac:dyDescent="0.3">
      <c r="A234" s="284"/>
      <c r="B234" s="242"/>
      <c r="C234" s="284"/>
      <c r="D234" s="284"/>
      <c r="E234" s="284"/>
      <c r="F234" s="284"/>
      <c r="G234" s="284"/>
      <c r="H234" s="2"/>
      <c r="I234" s="2"/>
      <c r="J234" s="2"/>
      <c r="K234" s="2"/>
      <c r="L234" s="2"/>
    </row>
    <row r="235" spans="1:12" ht="15.75" customHeight="1" x14ac:dyDescent="0.3">
      <c r="A235" s="2"/>
      <c r="B235" s="2"/>
      <c r="C235" s="7"/>
      <c r="D235" s="7"/>
      <c r="E235" s="7"/>
      <c r="F235" s="7"/>
      <c r="G235" s="7"/>
      <c r="H235" s="2"/>
      <c r="I235" s="2"/>
      <c r="J235" s="2"/>
      <c r="K235" s="2"/>
      <c r="L235" s="2"/>
    </row>
    <row r="236" spans="1:12" ht="15.75" customHeight="1" x14ac:dyDescent="0.3">
      <c r="A236" s="2"/>
      <c r="B236" s="2"/>
      <c r="C236" s="7"/>
      <c r="D236" s="7"/>
      <c r="E236" s="7"/>
      <c r="F236" s="7"/>
      <c r="G236" s="7"/>
      <c r="H236" s="2"/>
      <c r="I236" s="2"/>
      <c r="J236" s="2"/>
      <c r="K236" s="2"/>
      <c r="L236" s="2"/>
    </row>
    <row r="237" spans="1:12" ht="15.75" customHeight="1" x14ac:dyDescent="0.3">
      <c r="A237" s="2"/>
      <c r="B237" s="2"/>
      <c r="C237" s="584"/>
      <c r="D237" s="284"/>
      <c r="E237" s="284"/>
      <c r="F237" s="284"/>
      <c r="G237" s="284"/>
      <c r="H237" s="2"/>
      <c r="I237" s="2"/>
      <c r="J237" s="2"/>
      <c r="K237" s="2"/>
      <c r="L237" s="2"/>
    </row>
    <row r="238" spans="1:12" ht="15.75" customHeight="1" x14ac:dyDescent="0.3">
      <c r="A238" s="2"/>
      <c r="B238" s="2"/>
      <c r="C238" s="284"/>
      <c r="D238" s="284"/>
      <c r="E238" s="284"/>
      <c r="F238" s="284"/>
      <c r="G238" s="284"/>
      <c r="H238" s="2"/>
      <c r="I238" s="2"/>
      <c r="J238" s="2"/>
      <c r="K238" s="2"/>
      <c r="L238" s="2"/>
    </row>
    <row r="239" spans="1:12" ht="15.75" customHeight="1" x14ac:dyDescent="0.3">
      <c r="A239" s="2"/>
      <c r="B239" s="2"/>
      <c r="C239" s="2"/>
      <c r="D239" s="2"/>
      <c r="E239" s="2"/>
      <c r="F239" s="2"/>
      <c r="G239" s="2"/>
      <c r="H239" s="2"/>
      <c r="I239" s="2"/>
      <c r="J239" s="2"/>
      <c r="K239" s="2"/>
      <c r="L239" s="2"/>
    </row>
    <row r="240" spans="1:12" ht="15.75" customHeight="1" x14ac:dyDescent="0.3">
      <c r="A240" s="2"/>
      <c r="B240" s="2"/>
      <c r="C240" s="2"/>
      <c r="D240" s="2"/>
      <c r="E240" s="2"/>
      <c r="F240" s="2"/>
      <c r="G240" s="2"/>
      <c r="H240" s="2"/>
      <c r="I240" s="2"/>
      <c r="J240" s="2"/>
      <c r="K240" s="2"/>
      <c r="L240" s="2"/>
    </row>
    <row r="241" spans="1:12" ht="15.75" customHeight="1" x14ac:dyDescent="0.3">
      <c r="A241" s="2"/>
      <c r="B241" s="2"/>
      <c r="C241" s="2"/>
      <c r="D241" s="2"/>
      <c r="E241" s="2"/>
      <c r="F241" s="2"/>
      <c r="G241" s="2"/>
      <c r="H241" s="2"/>
      <c r="I241" s="2"/>
      <c r="J241" s="2"/>
      <c r="K241" s="2"/>
      <c r="L241" s="2"/>
    </row>
    <row r="242" spans="1:12" ht="15.75" customHeight="1" x14ac:dyDescent="0.3">
      <c r="A242" s="2"/>
      <c r="B242" s="2"/>
      <c r="C242" s="2"/>
      <c r="D242" s="2"/>
      <c r="E242" s="2"/>
      <c r="F242" s="2"/>
      <c r="G242" s="2"/>
      <c r="H242" s="2"/>
      <c r="I242" s="2"/>
      <c r="J242" s="2"/>
      <c r="K242" s="2"/>
      <c r="L242" s="2"/>
    </row>
    <row r="243" spans="1:12" ht="15.75" customHeight="1" x14ac:dyDescent="0.3">
      <c r="A243" s="2"/>
      <c r="B243" s="2"/>
      <c r="C243" s="2"/>
      <c r="D243" s="2"/>
      <c r="E243" s="2"/>
      <c r="F243" s="2"/>
      <c r="G243" s="2"/>
      <c r="H243" s="2"/>
      <c r="I243" s="2"/>
      <c r="J243" s="2"/>
      <c r="K243" s="2"/>
      <c r="L243" s="2"/>
    </row>
    <row r="244" spans="1:12" ht="15.75" customHeight="1" x14ac:dyDescent="0.3"/>
    <row r="245" spans="1:12" ht="15.75" customHeight="1" x14ac:dyDescent="0.3"/>
    <row r="246" spans="1:12" ht="15.75" customHeight="1" x14ac:dyDescent="0.3"/>
    <row r="247" spans="1:12" ht="15.75" customHeight="1" x14ac:dyDescent="0.3"/>
    <row r="248" spans="1:12" ht="15.75" customHeight="1" x14ac:dyDescent="0.3"/>
    <row r="249" spans="1:12" ht="15.75" customHeight="1" x14ac:dyDescent="0.3"/>
    <row r="250" spans="1:12" ht="15.75" customHeight="1" x14ac:dyDescent="0.3"/>
    <row r="251" spans="1:12" ht="15.75" customHeight="1" x14ac:dyDescent="0.3"/>
    <row r="252" spans="1:12" ht="15.75" customHeight="1" x14ac:dyDescent="0.3"/>
    <row r="253" spans="1:12" ht="15.75" customHeight="1" x14ac:dyDescent="0.3"/>
    <row r="254" spans="1:12" ht="15.75" customHeight="1" x14ac:dyDescent="0.3"/>
    <row r="255" spans="1:12" ht="15.75" customHeight="1" x14ac:dyDescent="0.3"/>
    <row r="256" spans="1:12"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03">
    <mergeCell ref="C237:G238"/>
    <mergeCell ref="G225:G226"/>
    <mergeCell ref="J225:K225"/>
    <mergeCell ref="F227:F228"/>
    <mergeCell ref="G227:G228"/>
    <mergeCell ref="F229:F230"/>
    <mergeCell ref="G229:G230"/>
    <mergeCell ref="G231:G232"/>
    <mergeCell ref="F208:F209"/>
    <mergeCell ref="G208:G209"/>
    <mergeCell ref="F210:F211"/>
    <mergeCell ref="G210:G211"/>
    <mergeCell ref="F212:F213"/>
    <mergeCell ref="G212:G213"/>
    <mergeCell ref="F214:F215"/>
    <mergeCell ref="G214:G215"/>
    <mergeCell ref="C218:G219"/>
    <mergeCell ref="G102:G103"/>
    <mergeCell ref="B97:J97"/>
    <mergeCell ref="E98:G98"/>
    <mergeCell ref="H98:I98"/>
    <mergeCell ref="J98:K98"/>
    <mergeCell ref="F100:F101"/>
    <mergeCell ref="G100:G101"/>
    <mergeCell ref="J100:K100"/>
    <mergeCell ref="F206:F207"/>
    <mergeCell ref="G206:G207"/>
    <mergeCell ref="J206:K206"/>
    <mergeCell ref="C87:C88"/>
    <mergeCell ref="I95:J95"/>
    <mergeCell ref="I96:J96"/>
    <mergeCell ref="D87:D88"/>
    <mergeCell ref="E87:E88"/>
    <mergeCell ref="F87:F88"/>
    <mergeCell ref="G87:G88"/>
    <mergeCell ref="I90:K90"/>
    <mergeCell ref="C91:G92"/>
    <mergeCell ref="B95:H96"/>
    <mergeCell ref="D81:D82"/>
    <mergeCell ref="E81:E82"/>
    <mergeCell ref="F81:F82"/>
    <mergeCell ref="G81:G82"/>
    <mergeCell ref="F83:F84"/>
    <mergeCell ref="G83:G84"/>
    <mergeCell ref="F85:F86"/>
    <mergeCell ref="G85:G86"/>
    <mergeCell ref="C66:C67"/>
    <mergeCell ref="D66:D67"/>
    <mergeCell ref="E66:E67"/>
    <mergeCell ref="C79:C80"/>
    <mergeCell ref="D79:D80"/>
    <mergeCell ref="E79:E80"/>
    <mergeCell ref="C81:C82"/>
    <mergeCell ref="C83:C84"/>
    <mergeCell ref="D83:D84"/>
    <mergeCell ref="E83:E84"/>
    <mergeCell ref="C85:C86"/>
    <mergeCell ref="D85:D86"/>
    <mergeCell ref="E85:E86"/>
    <mergeCell ref="F39:F40"/>
    <mergeCell ref="G39:G40"/>
    <mergeCell ref="F41:F42"/>
    <mergeCell ref="G41:G42"/>
    <mergeCell ref="E43:E44"/>
    <mergeCell ref="C45:C46"/>
    <mergeCell ref="D45:D46"/>
    <mergeCell ref="E45:E46"/>
    <mergeCell ref="C37:C38"/>
    <mergeCell ref="C41:C42"/>
    <mergeCell ref="A16:A25"/>
    <mergeCell ref="D16:D17"/>
    <mergeCell ref="G16:G17"/>
    <mergeCell ref="G18:G19"/>
    <mergeCell ref="J26:K26"/>
    <mergeCell ref="B32:H33"/>
    <mergeCell ref="I32:J32"/>
    <mergeCell ref="I33:J33"/>
    <mergeCell ref="B34:J34"/>
    <mergeCell ref="G22:G23"/>
    <mergeCell ref="C24:C25"/>
    <mergeCell ref="D24:D25"/>
    <mergeCell ref="E24:E25"/>
    <mergeCell ref="F24:F25"/>
    <mergeCell ref="G24:G25"/>
    <mergeCell ref="C28:G29"/>
    <mergeCell ref="F62:F63"/>
    <mergeCell ref="G62:G63"/>
    <mergeCell ref="F64:F65"/>
    <mergeCell ref="G64:G65"/>
    <mergeCell ref="E77:G77"/>
    <mergeCell ref="H77:I77"/>
    <mergeCell ref="J77:K77"/>
    <mergeCell ref="F79:F80"/>
    <mergeCell ref="G79:G80"/>
    <mergeCell ref="J79:K79"/>
    <mergeCell ref="F66:F67"/>
    <mergeCell ref="G66:G67"/>
    <mergeCell ref="C70:G71"/>
    <mergeCell ref="B74:H75"/>
    <mergeCell ref="I74:J74"/>
    <mergeCell ref="I75:J75"/>
    <mergeCell ref="B76:J76"/>
    <mergeCell ref="F45:F46"/>
    <mergeCell ref="G45:G46"/>
    <mergeCell ref="C49:G50"/>
    <mergeCell ref="I53:J53"/>
    <mergeCell ref="I54:J54"/>
    <mergeCell ref="B53:H54"/>
    <mergeCell ref="B55:J55"/>
    <mergeCell ref="E56:G56"/>
    <mergeCell ref="H56:I56"/>
    <mergeCell ref="J56:K56"/>
    <mergeCell ref="E16:E17"/>
    <mergeCell ref="F16:F17"/>
    <mergeCell ref="J14:K14"/>
    <mergeCell ref="J16:K16"/>
    <mergeCell ref="C18:C19"/>
    <mergeCell ref="D18:D19"/>
    <mergeCell ref="E18:E19"/>
    <mergeCell ref="F18:F19"/>
    <mergeCell ref="F43:F44"/>
    <mergeCell ref="G43:G44"/>
    <mergeCell ref="C16:C17"/>
    <mergeCell ref="C20:C21"/>
    <mergeCell ref="F20:F21"/>
    <mergeCell ref="G20:G21"/>
    <mergeCell ref="E22:E23"/>
    <mergeCell ref="F22:F23"/>
    <mergeCell ref="E14:G14"/>
    <mergeCell ref="H14:I14"/>
    <mergeCell ref="E35:G35"/>
    <mergeCell ref="H35:I35"/>
    <mergeCell ref="J35:K35"/>
    <mergeCell ref="F37:F38"/>
    <mergeCell ref="G37:G38"/>
    <mergeCell ref="J37:K37"/>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B13:J13"/>
    <mergeCell ref="F185:F186"/>
    <mergeCell ref="G185:G186"/>
    <mergeCell ref="J185:K185"/>
    <mergeCell ref="G187:G188"/>
    <mergeCell ref="C197:G198"/>
    <mergeCell ref="B201:H202"/>
    <mergeCell ref="I201:J201"/>
    <mergeCell ref="I202:J202"/>
    <mergeCell ref="E204:G204"/>
    <mergeCell ref="H204:I204"/>
    <mergeCell ref="J204:K204"/>
    <mergeCell ref="F187:F188"/>
    <mergeCell ref="F189:F190"/>
    <mergeCell ref="G189:G190"/>
    <mergeCell ref="F191:F192"/>
    <mergeCell ref="G191:G192"/>
    <mergeCell ref="F193:F194"/>
    <mergeCell ref="G193:G194"/>
    <mergeCell ref="F171:F172"/>
    <mergeCell ref="G171:G172"/>
    <mergeCell ref="C175:G176"/>
    <mergeCell ref="B180:H181"/>
    <mergeCell ref="I180:J180"/>
    <mergeCell ref="I181:J181"/>
    <mergeCell ref="B182:J182"/>
    <mergeCell ref="E183:G183"/>
    <mergeCell ref="H183:I183"/>
    <mergeCell ref="J183:K183"/>
    <mergeCell ref="H161:I161"/>
    <mergeCell ref="J161:K161"/>
    <mergeCell ref="G163:G164"/>
    <mergeCell ref="J163:K163"/>
    <mergeCell ref="F163:F164"/>
    <mergeCell ref="F165:F166"/>
    <mergeCell ref="G165:G166"/>
    <mergeCell ref="F167:F168"/>
    <mergeCell ref="G167:G168"/>
    <mergeCell ref="F148:F149"/>
    <mergeCell ref="G148:G149"/>
    <mergeCell ref="F150:F151"/>
    <mergeCell ref="G150:G151"/>
    <mergeCell ref="C154:G155"/>
    <mergeCell ref="I158:J158"/>
    <mergeCell ref="I159:J159"/>
    <mergeCell ref="B158:H159"/>
    <mergeCell ref="B160:J160"/>
    <mergeCell ref="F125:F126"/>
    <mergeCell ref="G125:G126"/>
    <mergeCell ref="F127:F128"/>
    <mergeCell ref="G127:G128"/>
    <mergeCell ref="F129:F130"/>
    <mergeCell ref="G129:G130"/>
    <mergeCell ref="C133:G134"/>
    <mergeCell ref="B137:H138"/>
    <mergeCell ref="I137:J137"/>
    <mergeCell ref="I138:J138"/>
    <mergeCell ref="G104:G105"/>
    <mergeCell ref="F106:F107"/>
    <mergeCell ref="G106:G107"/>
    <mergeCell ref="F108:F109"/>
    <mergeCell ref="G108:G109"/>
    <mergeCell ref="C112:G113"/>
    <mergeCell ref="B116:H117"/>
    <mergeCell ref="I116:J116"/>
    <mergeCell ref="I117:J117"/>
    <mergeCell ref="D100:D101"/>
    <mergeCell ref="E100:E101"/>
    <mergeCell ref="C102:C103"/>
    <mergeCell ref="D102:D103"/>
    <mergeCell ref="E102:E103"/>
    <mergeCell ref="C104:C105"/>
    <mergeCell ref="D104:D105"/>
    <mergeCell ref="E104:E105"/>
    <mergeCell ref="F104:F105"/>
    <mergeCell ref="F102:F103"/>
    <mergeCell ref="D206:D207"/>
    <mergeCell ref="D208:D209"/>
    <mergeCell ref="D210:D211"/>
    <mergeCell ref="D231:D232"/>
    <mergeCell ref="E231:E232"/>
    <mergeCell ref="D233:D234"/>
    <mergeCell ref="E233:E234"/>
    <mergeCell ref="D212:D213"/>
    <mergeCell ref="D214:D215"/>
    <mergeCell ref="D225:D226"/>
    <mergeCell ref="D227:D228"/>
    <mergeCell ref="E227:E228"/>
    <mergeCell ref="D229:D230"/>
    <mergeCell ref="E229:E230"/>
    <mergeCell ref="B221:I221"/>
    <mergeCell ref="F225:F226"/>
    <mergeCell ref="F231:F232"/>
    <mergeCell ref="F233:F234"/>
    <mergeCell ref="G233:G234"/>
    <mergeCell ref="D171:D172"/>
    <mergeCell ref="E171:E172"/>
    <mergeCell ref="D185:D186"/>
    <mergeCell ref="E185:E186"/>
    <mergeCell ref="E187:E188"/>
    <mergeCell ref="D187:D188"/>
    <mergeCell ref="D189:D190"/>
    <mergeCell ref="D191:D192"/>
    <mergeCell ref="D193:D194"/>
    <mergeCell ref="D150:D151"/>
    <mergeCell ref="D163:D164"/>
    <mergeCell ref="E163:E164"/>
    <mergeCell ref="D165:D166"/>
    <mergeCell ref="E165:E166"/>
    <mergeCell ref="D167:D168"/>
    <mergeCell ref="E167:E168"/>
    <mergeCell ref="D169:D170"/>
    <mergeCell ref="E169:E170"/>
    <mergeCell ref="E161:G161"/>
    <mergeCell ref="F169:F170"/>
    <mergeCell ref="G169:G170"/>
    <mergeCell ref="E208:E209"/>
    <mergeCell ref="E210:E211"/>
    <mergeCell ref="E212:E213"/>
    <mergeCell ref="D106:D107"/>
    <mergeCell ref="E106:E107"/>
    <mergeCell ref="D108:D109"/>
    <mergeCell ref="E108:E109"/>
    <mergeCell ref="D121:D122"/>
    <mergeCell ref="E121:E122"/>
    <mergeCell ref="E123:E124"/>
    <mergeCell ref="D123:D124"/>
    <mergeCell ref="D125:D126"/>
    <mergeCell ref="D127:D128"/>
    <mergeCell ref="D129:D130"/>
    <mergeCell ref="E129:E130"/>
    <mergeCell ref="D142:D143"/>
    <mergeCell ref="E142:E143"/>
    <mergeCell ref="D144:D145"/>
    <mergeCell ref="E144:E145"/>
    <mergeCell ref="D146:D147"/>
    <mergeCell ref="E146:E147"/>
    <mergeCell ref="D148:D149"/>
    <mergeCell ref="E148:E149"/>
    <mergeCell ref="E150:E151"/>
    <mergeCell ref="A32:A34"/>
    <mergeCell ref="A37:A46"/>
    <mergeCell ref="D37:D38"/>
    <mergeCell ref="E37:E38"/>
    <mergeCell ref="E39:E40"/>
    <mergeCell ref="C60:C61"/>
    <mergeCell ref="C62:C63"/>
    <mergeCell ref="D62:D63"/>
    <mergeCell ref="E62:E63"/>
    <mergeCell ref="C58:C59"/>
    <mergeCell ref="D58:D59"/>
    <mergeCell ref="E58:E59"/>
    <mergeCell ref="D60:D61"/>
    <mergeCell ref="E60:E61"/>
    <mergeCell ref="C225:C226"/>
    <mergeCell ref="C227:C228"/>
    <mergeCell ref="C229:C230"/>
    <mergeCell ref="D20:D21"/>
    <mergeCell ref="E20:E21"/>
    <mergeCell ref="C39:C40"/>
    <mergeCell ref="D39:D40"/>
    <mergeCell ref="D41:D42"/>
    <mergeCell ref="E41:E42"/>
    <mergeCell ref="C43:C44"/>
    <mergeCell ref="D43:D44"/>
    <mergeCell ref="C22:C23"/>
    <mergeCell ref="D22:D23"/>
    <mergeCell ref="C64:C65"/>
    <mergeCell ref="D64:D65"/>
    <mergeCell ref="E64:E65"/>
    <mergeCell ref="E125:E126"/>
    <mergeCell ref="E127:E128"/>
    <mergeCell ref="E214:E215"/>
    <mergeCell ref="E225:E226"/>
    <mergeCell ref="E189:E190"/>
    <mergeCell ref="E191:E192"/>
    <mergeCell ref="E193:E194"/>
    <mergeCell ref="E206:E207"/>
    <mergeCell ref="A225:A234"/>
    <mergeCell ref="A100:A109"/>
    <mergeCell ref="A116:A118"/>
    <mergeCell ref="A121:A130"/>
    <mergeCell ref="A137:A139"/>
    <mergeCell ref="A142:A151"/>
    <mergeCell ref="A158:A160"/>
    <mergeCell ref="A163:A172"/>
    <mergeCell ref="C146:C147"/>
    <mergeCell ref="C148:C149"/>
    <mergeCell ref="C150:C151"/>
    <mergeCell ref="C163:C164"/>
    <mergeCell ref="C165:C166"/>
    <mergeCell ref="C167:C168"/>
    <mergeCell ref="C169:C170"/>
    <mergeCell ref="C171:C172"/>
    <mergeCell ref="C185:C186"/>
    <mergeCell ref="C187:C188"/>
    <mergeCell ref="C189:C190"/>
    <mergeCell ref="C191:C192"/>
    <mergeCell ref="C193:C194"/>
    <mergeCell ref="C206:C207"/>
    <mergeCell ref="C231:C232"/>
    <mergeCell ref="C233:C234"/>
    <mergeCell ref="C125:C126"/>
    <mergeCell ref="C127:C128"/>
    <mergeCell ref="C129:C130"/>
    <mergeCell ref="C142:C143"/>
    <mergeCell ref="C144:C145"/>
    <mergeCell ref="A180:A182"/>
    <mergeCell ref="A185:A194"/>
    <mergeCell ref="A201:A203"/>
    <mergeCell ref="A206:A215"/>
    <mergeCell ref="C208:C209"/>
    <mergeCell ref="C210:C211"/>
    <mergeCell ref="C212:C213"/>
    <mergeCell ref="C214:C215"/>
    <mergeCell ref="B139:J139"/>
    <mergeCell ref="E140:G140"/>
    <mergeCell ref="H140:I140"/>
    <mergeCell ref="J140:K140"/>
    <mergeCell ref="F142:F143"/>
    <mergeCell ref="G142:G143"/>
    <mergeCell ref="J142:K142"/>
    <mergeCell ref="F144:F145"/>
    <mergeCell ref="G144:G145"/>
    <mergeCell ref="F146:F147"/>
    <mergeCell ref="G146:G147"/>
    <mergeCell ref="A53:A55"/>
    <mergeCell ref="A58:A67"/>
    <mergeCell ref="A74:A76"/>
    <mergeCell ref="A79:A88"/>
    <mergeCell ref="A95:A97"/>
    <mergeCell ref="C106:C107"/>
    <mergeCell ref="C108:C109"/>
    <mergeCell ref="C121:C122"/>
    <mergeCell ref="C123:C124"/>
    <mergeCell ref="C100:C101"/>
    <mergeCell ref="B118:J118"/>
    <mergeCell ref="E119:G119"/>
    <mergeCell ref="H119:I119"/>
    <mergeCell ref="J119:K119"/>
    <mergeCell ref="F121:F122"/>
    <mergeCell ref="G121:G122"/>
    <mergeCell ref="J121:K121"/>
    <mergeCell ref="F123:F124"/>
    <mergeCell ref="G123:G124"/>
    <mergeCell ref="G58:G59"/>
    <mergeCell ref="J58:K58"/>
    <mergeCell ref="F58:F59"/>
    <mergeCell ref="F60:F61"/>
    <mergeCell ref="G60:G6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C00-000000000000}">
          <x14:formula1>
            <xm:f>Hoja2!$A$1:$A$5</xm:f>
          </x14:formula1>
          <xm:sqref>E14 E35 E56 E77 E98 E119 E140 E161 E183 E204</xm:sqref>
        </x14:dataValidation>
        <x14:dataValidation type="list" allowBlank="1" showErrorMessage="1" xr:uid="{00000000-0002-0000-1C00-000001000000}">
          <x14:formula1>
            <xm:f>Hoja2!$C$1:$C$5</xm:f>
          </x14:formula1>
          <xm:sqref>J14 J35 J56 J77 J98 J119 J140 J161 J183 J204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4.44140625" defaultRowHeight="15" customHeight="1" x14ac:dyDescent="0.3"/>
  <cols>
    <col min="1" max="6" width="10.6640625" customWidth="1"/>
  </cols>
  <sheetData>
    <row r="1" spans="1:1" ht="14.4" x14ac:dyDescent="0.3">
      <c r="A1" s="29" t="s">
        <v>88</v>
      </c>
    </row>
    <row r="2" spans="1:1" ht="14.4" x14ac:dyDescent="0.3">
      <c r="A2" s="29" t="s">
        <v>89</v>
      </c>
    </row>
    <row r="3" spans="1:1" ht="14.4" x14ac:dyDescent="0.3">
      <c r="A3" s="29" t="s">
        <v>90</v>
      </c>
    </row>
    <row r="4" spans="1:1" ht="14.4" x14ac:dyDescent="0.3">
      <c r="A4" s="29" t="s">
        <v>91</v>
      </c>
    </row>
    <row r="6" spans="1:1" ht="14.4" x14ac:dyDescent="0.3">
      <c r="A6" s="29" t="s">
        <v>92</v>
      </c>
    </row>
    <row r="7" spans="1:1" ht="14.4" x14ac:dyDescent="0.3">
      <c r="A7" s="29" t="s">
        <v>93</v>
      </c>
    </row>
    <row r="8" spans="1:1" ht="14.4" x14ac:dyDescent="0.3">
      <c r="A8" s="29" t="s">
        <v>94</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36C09"/>
  </sheetPr>
  <dimension ref="A1:Z1000"/>
  <sheetViews>
    <sheetView tabSelected="1" topLeftCell="B12" zoomScale="55" zoomScaleNormal="55" workbookViewId="0">
      <selection activeCell="N9" sqref="N9:N17"/>
    </sheetView>
  </sheetViews>
  <sheetFormatPr baseColWidth="10" defaultColWidth="14.44140625" defaultRowHeight="15" customHeight="1" x14ac:dyDescent="0.3"/>
  <cols>
    <col min="1" max="1" width="28.109375" customWidth="1"/>
    <col min="2" max="3" width="18.5546875" customWidth="1"/>
    <col min="4" max="4" width="20.5546875" customWidth="1"/>
    <col min="5" max="5" width="15.5546875" customWidth="1"/>
    <col min="6" max="6" width="15" customWidth="1"/>
    <col min="7" max="7" width="17.33203125" customWidth="1"/>
    <col min="8" max="8" width="18" customWidth="1"/>
    <col min="9" max="9" width="44.33203125" customWidth="1"/>
    <col min="10" max="10" width="16.109375" customWidth="1"/>
    <col min="11" max="12" width="13.109375" customWidth="1"/>
    <col min="13" max="13" width="20" customWidth="1"/>
    <col min="14" max="14" width="45.21875" customWidth="1"/>
    <col min="15" max="26" width="11.44140625" customWidth="1"/>
  </cols>
  <sheetData>
    <row r="1" spans="1:26" ht="15.75" customHeight="1" x14ac:dyDescent="0.3">
      <c r="A1" s="586" t="e" vm="1">
        <v>#VALUE!</v>
      </c>
      <c r="B1" s="587" t="str">
        <f>CONTEXTO!B1</f>
        <v xml:space="preserve">PROCESO:  SISTEMA INTEGRADO DE GESTIÓN </v>
      </c>
      <c r="C1" s="281"/>
      <c r="D1" s="281"/>
      <c r="E1" s="281"/>
      <c r="F1" s="281"/>
      <c r="G1" s="281"/>
      <c r="H1" s="281"/>
      <c r="I1" s="282"/>
      <c r="J1" s="453" t="s">
        <v>209</v>
      </c>
      <c r="K1" s="293"/>
      <c r="L1" s="366"/>
      <c r="M1" s="588"/>
      <c r="N1" s="245"/>
      <c r="O1" s="183"/>
      <c r="P1" s="183"/>
      <c r="Q1" s="183"/>
      <c r="R1" s="183"/>
      <c r="S1" s="183"/>
      <c r="T1" s="183"/>
      <c r="U1" s="183"/>
      <c r="V1" s="183"/>
      <c r="W1" s="183"/>
      <c r="X1" s="183"/>
      <c r="Y1" s="183"/>
      <c r="Z1" s="183"/>
    </row>
    <row r="2" spans="1:26" ht="15.75" customHeight="1" x14ac:dyDescent="0.3">
      <c r="A2" s="278"/>
      <c r="B2" s="338"/>
      <c r="C2" s="339"/>
      <c r="D2" s="339"/>
      <c r="E2" s="339"/>
      <c r="F2" s="339"/>
      <c r="G2" s="339"/>
      <c r="H2" s="339"/>
      <c r="I2" s="340"/>
      <c r="J2" s="410" t="s">
        <v>2</v>
      </c>
      <c r="K2" s="331"/>
      <c r="L2" s="351"/>
      <c r="M2" s="290"/>
      <c r="N2" s="245"/>
      <c r="O2" s="183"/>
      <c r="P2" s="183"/>
      <c r="Q2" s="183"/>
      <c r="R2" s="183"/>
      <c r="S2" s="183"/>
      <c r="T2" s="183"/>
      <c r="U2" s="183"/>
      <c r="V2" s="183"/>
      <c r="W2" s="183"/>
      <c r="X2" s="183"/>
      <c r="Y2" s="183"/>
      <c r="Z2" s="183"/>
    </row>
    <row r="3" spans="1:26" ht="15.75" customHeight="1" x14ac:dyDescent="0.3">
      <c r="A3" s="278"/>
      <c r="B3" s="589" t="s">
        <v>497</v>
      </c>
      <c r="C3" s="325"/>
      <c r="D3" s="325"/>
      <c r="E3" s="325"/>
      <c r="F3" s="325"/>
      <c r="G3" s="325"/>
      <c r="H3" s="325"/>
      <c r="I3" s="344"/>
      <c r="J3" s="410" t="s">
        <v>3</v>
      </c>
      <c r="K3" s="331"/>
      <c r="L3" s="351"/>
      <c r="M3" s="290"/>
      <c r="N3" s="245"/>
      <c r="O3" s="183"/>
      <c r="P3" s="183"/>
      <c r="Q3" s="183"/>
      <c r="R3" s="183"/>
      <c r="S3" s="183"/>
      <c r="T3" s="183"/>
      <c r="U3" s="183"/>
      <c r="V3" s="183"/>
      <c r="W3" s="183"/>
      <c r="X3" s="183"/>
      <c r="Y3" s="183"/>
      <c r="Z3" s="183"/>
    </row>
    <row r="4" spans="1:26" ht="15.75" customHeight="1" x14ac:dyDescent="0.3">
      <c r="A4" s="337"/>
      <c r="B4" s="338"/>
      <c r="C4" s="339"/>
      <c r="D4" s="339"/>
      <c r="E4" s="339"/>
      <c r="F4" s="339"/>
      <c r="G4" s="339"/>
      <c r="H4" s="339"/>
      <c r="I4" s="340"/>
      <c r="J4" s="410" t="s">
        <v>498</v>
      </c>
      <c r="K4" s="331"/>
      <c r="L4" s="351"/>
      <c r="M4" s="341"/>
      <c r="N4" s="245"/>
      <c r="O4" s="183"/>
      <c r="P4" s="183"/>
      <c r="Q4" s="183"/>
      <c r="R4" s="183"/>
      <c r="S4" s="183"/>
      <c r="T4" s="183"/>
      <c r="U4" s="183"/>
      <c r="V4" s="183"/>
      <c r="W4" s="183"/>
      <c r="X4" s="183"/>
      <c r="Y4" s="183"/>
      <c r="Z4" s="183"/>
    </row>
    <row r="5" spans="1:26" ht="15" customHeight="1" x14ac:dyDescent="0.3">
      <c r="A5" s="595"/>
      <c r="B5" s="331"/>
      <c r="C5" s="331"/>
      <c r="D5" s="331"/>
      <c r="E5" s="331"/>
      <c r="F5" s="331"/>
      <c r="G5" s="331"/>
      <c r="H5" s="331"/>
      <c r="I5" s="331"/>
      <c r="J5" s="331"/>
      <c r="K5" s="331"/>
      <c r="L5" s="331"/>
      <c r="M5" s="332"/>
      <c r="N5" s="246"/>
      <c r="O5" s="183"/>
      <c r="P5" s="183"/>
      <c r="Q5" s="183"/>
      <c r="R5" s="183"/>
      <c r="S5" s="183"/>
      <c r="T5" s="183"/>
      <c r="U5" s="183"/>
      <c r="V5" s="183"/>
      <c r="W5" s="183"/>
      <c r="X5" s="183"/>
      <c r="Y5" s="183"/>
      <c r="Z5" s="183"/>
    </row>
    <row r="6" spans="1:26" ht="15.75" customHeight="1" x14ac:dyDescent="0.3">
      <c r="A6" s="247" t="s">
        <v>499</v>
      </c>
      <c r="B6" s="596" t="s">
        <v>500</v>
      </c>
      <c r="C6" s="331"/>
      <c r="D6" s="331"/>
      <c r="E6" s="331"/>
      <c r="F6" s="331"/>
      <c r="G6" s="331"/>
      <c r="H6" s="331"/>
      <c r="I6" s="331"/>
      <c r="J6" s="331"/>
      <c r="K6" s="331"/>
      <c r="L6" s="331"/>
      <c r="M6" s="332"/>
      <c r="N6" s="248"/>
      <c r="O6" s="249"/>
      <c r="P6" s="249"/>
      <c r="Q6" s="249"/>
      <c r="R6" s="249"/>
      <c r="S6" s="249"/>
      <c r="T6" s="249"/>
      <c r="U6" s="249"/>
      <c r="V6" s="249"/>
      <c r="W6" s="249"/>
      <c r="X6" s="249"/>
      <c r="Y6" s="249"/>
      <c r="Z6" s="249"/>
    </row>
    <row r="7" spans="1:26" ht="42.75" customHeight="1" x14ac:dyDescent="0.3">
      <c r="A7" s="247" t="s">
        <v>501</v>
      </c>
      <c r="B7" s="410" t="s">
        <v>502</v>
      </c>
      <c r="C7" s="331"/>
      <c r="D7" s="331"/>
      <c r="E7" s="331"/>
      <c r="F7" s="331"/>
      <c r="G7" s="331"/>
      <c r="H7" s="331"/>
      <c r="I7" s="331"/>
      <c r="J7" s="331"/>
      <c r="K7" s="331"/>
      <c r="L7" s="331"/>
      <c r="M7" s="332"/>
      <c r="N7" s="27"/>
      <c r="O7" s="249"/>
      <c r="P7" s="249"/>
      <c r="Q7" s="249"/>
      <c r="R7" s="249"/>
      <c r="S7" s="249"/>
      <c r="T7" s="249"/>
      <c r="U7" s="249"/>
      <c r="V7" s="249"/>
      <c r="W7" s="249"/>
      <c r="X7" s="249"/>
      <c r="Y7" s="249"/>
      <c r="Z7" s="249"/>
    </row>
    <row r="8" spans="1:26" ht="15" customHeight="1" x14ac:dyDescent="0.3">
      <c r="A8" s="597"/>
      <c r="B8" s="331"/>
      <c r="C8" s="331"/>
      <c r="D8" s="331"/>
      <c r="E8" s="331"/>
      <c r="F8" s="331"/>
      <c r="G8" s="331"/>
      <c r="H8" s="331"/>
      <c r="I8" s="331"/>
      <c r="J8" s="331"/>
      <c r="K8" s="331"/>
      <c r="L8" s="331"/>
      <c r="M8" s="332"/>
      <c r="N8" s="250"/>
      <c r="O8" s="249"/>
      <c r="P8" s="249"/>
      <c r="Q8" s="249"/>
      <c r="R8" s="249"/>
      <c r="S8" s="249"/>
      <c r="T8" s="249"/>
      <c r="U8" s="249"/>
      <c r="V8" s="249"/>
      <c r="W8" s="249"/>
      <c r="X8" s="249"/>
      <c r="Y8" s="249"/>
      <c r="Z8" s="249"/>
    </row>
    <row r="9" spans="1:26" ht="40.5" customHeight="1" thickBot="1" x14ac:dyDescent="0.35">
      <c r="A9" s="251" t="s">
        <v>503</v>
      </c>
      <c r="B9" s="252" t="s">
        <v>504</v>
      </c>
      <c r="C9" s="252" t="s">
        <v>298</v>
      </c>
      <c r="D9" s="252" t="s">
        <v>45</v>
      </c>
      <c r="E9" s="253" t="s">
        <v>505</v>
      </c>
      <c r="F9" s="253" t="s">
        <v>506</v>
      </c>
      <c r="G9" s="253" t="s">
        <v>507</v>
      </c>
      <c r="H9" s="253" t="s">
        <v>508</v>
      </c>
      <c r="I9" s="253" t="s">
        <v>509</v>
      </c>
      <c r="J9" s="252" t="s">
        <v>510</v>
      </c>
      <c r="K9" s="252" t="s">
        <v>511</v>
      </c>
      <c r="L9" s="252" t="s">
        <v>512</v>
      </c>
      <c r="M9" s="254" t="s">
        <v>513</v>
      </c>
      <c r="N9" s="255" t="s">
        <v>514</v>
      </c>
      <c r="O9" s="256"/>
      <c r="P9" s="256"/>
      <c r="Q9" s="256"/>
      <c r="R9" s="256"/>
      <c r="S9" s="256"/>
      <c r="T9" s="256"/>
      <c r="U9" s="256"/>
      <c r="V9" s="256"/>
      <c r="W9" s="256"/>
      <c r="X9" s="256"/>
      <c r="Y9" s="256"/>
      <c r="Z9" s="256"/>
    </row>
    <row r="10" spans="1:26" ht="100.5" customHeight="1" thickBot="1" x14ac:dyDescent="0.35">
      <c r="A10" s="629" t="str">
        <f>(CONTEXTO!A8&amp;" "&amp;CONTEXTO!A9)</f>
        <v xml:space="preserve">PROCESO: GESTIÓN HUMANA 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10" s="627" t="str">
        <f>DESCRIPCION!A10</f>
        <v>Posibilidad de tener Investigaciones Disciplinarias, Penales y Fiscales por otorgar encargos y provisionalidades sin el cumplimiento de los requitos según manual de funciones</v>
      </c>
      <c r="C10" s="591" t="str">
        <f>'IDENTIFICACION DE RIESGOS'!F10</f>
        <v>CORRUPCION - SOBORNO</v>
      </c>
      <c r="D10" s="79" t="str">
        <f>DESCRIPCION!D10</f>
        <v>Falta de aplicación y apropiación de la normatividad vigente</v>
      </c>
      <c r="E10" s="590" t="str">
        <f>'VALORACIÓN RIESGOS RESIDUAL'!E14:G14</f>
        <v>Improbable</v>
      </c>
      <c r="F10" s="590" t="str">
        <f>'VALORACIÓN RIESGOS RESIDUAL'!J14</f>
        <v>Mayor</v>
      </c>
      <c r="G10" s="591" t="str">
        <f>'VALORACIÓN RIESGOS RESIDUAL'!K11</f>
        <v>ALTA</v>
      </c>
      <c r="H10" s="591" t="s">
        <v>515</v>
      </c>
      <c r="I10" s="79" t="s">
        <v>516</v>
      </c>
      <c r="J10" s="258" t="s">
        <v>517</v>
      </c>
      <c r="K10" s="257" t="s">
        <v>518</v>
      </c>
      <c r="L10" s="78" t="s">
        <v>519</v>
      </c>
      <c r="M10" s="594" t="s">
        <v>520</v>
      </c>
      <c r="N10" s="259" t="s">
        <v>521</v>
      </c>
      <c r="O10" s="249"/>
      <c r="P10" s="249"/>
      <c r="Q10" s="249"/>
      <c r="R10" s="249"/>
      <c r="S10" s="249"/>
      <c r="T10" s="249"/>
      <c r="U10" s="249"/>
      <c r="V10" s="249"/>
      <c r="W10" s="249"/>
      <c r="X10" s="249"/>
      <c r="Y10" s="249"/>
      <c r="Z10" s="249"/>
    </row>
    <row r="11" spans="1:26" ht="92.25" customHeight="1" x14ac:dyDescent="0.3">
      <c r="A11" s="629"/>
      <c r="B11" s="430"/>
      <c r="C11" s="623"/>
      <c r="D11" s="81" t="str">
        <f>DESCRIPCION!D11</f>
        <v xml:space="preserve"> Falta de apropiación a los valores y principios  establecidos en el  Código de Integridad y Buen Gobierno</v>
      </c>
      <c r="E11" s="362"/>
      <c r="F11" s="362"/>
      <c r="G11" s="362"/>
      <c r="H11" s="362"/>
      <c r="I11" s="81" t="s">
        <v>522</v>
      </c>
      <c r="J11" s="122" t="s">
        <v>523</v>
      </c>
      <c r="K11" s="122" t="s">
        <v>518</v>
      </c>
      <c r="L11" s="78" t="s">
        <v>519</v>
      </c>
      <c r="M11" s="290"/>
      <c r="N11" s="260" t="s">
        <v>524</v>
      </c>
      <c r="O11" s="249"/>
      <c r="P11" s="249"/>
      <c r="Q11" s="249"/>
      <c r="R11" s="249"/>
      <c r="S11" s="249"/>
      <c r="T11" s="249"/>
      <c r="U11" s="249"/>
      <c r="V11" s="249"/>
      <c r="W11" s="249"/>
      <c r="X11" s="249"/>
      <c r="Y11" s="249"/>
      <c r="Z11" s="249"/>
    </row>
    <row r="12" spans="1:26" ht="68.25" customHeight="1" thickBot="1" x14ac:dyDescent="0.35">
      <c r="A12" s="629"/>
      <c r="B12" s="430"/>
      <c r="C12" s="623"/>
      <c r="D12" s="81">
        <f>DESCRIPCION!D12</f>
        <v>0</v>
      </c>
      <c r="E12" s="362"/>
      <c r="F12" s="362"/>
      <c r="G12" s="362"/>
      <c r="H12" s="363"/>
      <c r="I12" s="115"/>
      <c r="J12" s="122"/>
      <c r="K12" s="122"/>
      <c r="L12" s="80"/>
      <c r="M12" s="290"/>
      <c r="N12" s="27"/>
      <c r="O12" s="261" t="s">
        <v>525</v>
      </c>
      <c r="P12" s="249" t="s">
        <v>526</v>
      </c>
      <c r="Q12" s="249"/>
      <c r="R12" s="249" t="s">
        <v>526</v>
      </c>
      <c r="S12" s="249" t="s">
        <v>527</v>
      </c>
      <c r="T12" s="249"/>
      <c r="U12" s="249"/>
      <c r="V12" s="249"/>
      <c r="W12" s="249"/>
      <c r="X12" s="249"/>
      <c r="Y12" s="249"/>
      <c r="Z12" s="249"/>
    </row>
    <row r="13" spans="1:26" ht="75" customHeight="1" thickBot="1" x14ac:dyDescent="0.35">
      <c r="A13" s="629"/>
      <c r="B13" s="340"/>
      <c r="C13" s="624"/>
      <c r="D13" s="81"/>
      <c r="E13" s="363"/>
      <c r="F13" s="363"/>
      <c r="G13" s="363"/>
      <c r="H13" s="262" t="s">
        <v>528</v>
      </c>
      <c r="I13" s="263" t="s">
        <v>529</v>
      </c>
      <c r="J13" s="264" t="s">
        <v>530</v>
      </c>
      <c r="K13" s="122" t="s">
        <v>518</v>
      </c>
      <c r="L13" s="78" t="s">
        <v>519</v>
      </c>
      <c r="M13" s="341"/>
      <c r="N13" s="265" t="s">
        <v>531</v>
      </c>
      <c r="O13" s="261"/>
      <c r="P13" s="249"/>
      <c r="Q13" s="249"/>
      <c r="R13" s="249"/>
      <c r="S13" s="249"/>
      <c r="T13" s="249"/>
      <c r="U13" s="249"/>
      <c r="V13" s="249"/>
      <c r="W13" s="249"/>
      <c r="X13" s="249"/>
      <c r="Y13" s="249"/>
      <c r="Z13" s="249"/>
    </row>
    <row r="14" spans="1:26" ht="91.5" customHeight="1" thickBot="1" x14ac:dyDescent="0.35">
      <c r="A14" s="629"/>
      <c r="B14" s="628" t="str">
        <f>DESCRIPCION!A13</f>
        <v>Posibilidad de tener Sanciones por parte de los entes de control, cuando se presenta un procesos contractual, legal o administrativo, por favorecer interes propios o a terceros con decisiones o actuaciones dentro de la Administración Municipal</v>
      </c>
      <c r="C14" s="592" t="str">
        <f>'IDENTIFICACION DE RIESGOS'!F13</f>
        <v>CORRUPCION - SOBORNO</v>
      </c>
      <c r="D14" s="81" t="str">
        <f>DESCRIPCION!D13</f>
        <v>Falta de documentacion y socializacion del identificacion y declaracion de conflictos de intereses</v>
      </c>
      <c r="E14" s="422" t="str">
        <f>'VALORACIÓN RIESGOS RESIDUAL'!E35:G35</f>
        <v>Posible</v>
      </c>
      <c r="F14" s="422" t="str">
        <f>'VALORACIÓN RIESGOS RESIDUAL'!J35</f>
        <v>Mayor</v>
      </c>
      <c r="G14" s="422" t="str">
        <f>'VALORACIÓN RIESGOS RESIDUAL'!K32</f>
        <v>ALTA</v>
      </c>
      <c r="H14" s="592" t="s">
        <v>515</v>
      </c>
      <c r="I14" s="266" t="s">
        <v>532</v>
      </c>
      <c r="J14" s="264" t="s">
        <v>530</v>
      </c>
      <c r="K14" s="122" t="s">
        <v>518</v>
      </c>
      <c r="L14" s="78" t="s">
        <v>519</v>
      </c>
      <c r="M14" s="598" t="s">
        <v>533</v>
      </c>
      <c r="N14" s="265" t="s">
        <v>534</v>
      </c>
      <c r="O14" s="261"/>
      <c r="P14" s="249"/>
      <c r="Q14" s="249"/>
      <c r="R14" s="249"/>
      <c r="S14" s="249"/>
      <c r="T14" s="249"/>
      <c r="U14" s="249"/>
      <c r="V14" s="249"/>
      <c r="W14" s="249"/>
      <c r="X14" s="249"/>
      <c r="Y14" s="249"/>
      <c r="Z14" s="249"/>
    </row>
    <row r="15" spans="1:26" ht="122.25" customHeight="1" x14ac:dyDescent="0.3">
      <c r="A15" s="629"/>
      <c r="B15" s="430"/>
      <c r="C15" s="623"/>
      <c r="D15" s="81" t="str">
        <f>DESCRIPCION!D14</f>
        <v xml:space="preserve">Prevalecer el interes particular en vez del comun en una situacion determinada </v>
      </c>
      <c r="E15" s="362"/>
      <c r="F15" s="362"/>
      <c r="G15" s="362"/>
      <c r="H15" s="362"/>
      <c r="I15" s="81" t="s">
        <v>535</v>
      </c>
      <c r="J15" s="267" t="s">
        <v>536</v>
      </c>
      <c r="K15" s="268" t="s">
        <v>518</v>
      </c>
      <c r="L15" s="78" t="s">
        <v>519</v>
      </c>
      <c r="M15" s="290"/>
      <c r="N15" s="269" t="s">
        <v>537</v>
      </c>
      <c r="O15" s="249"/>
      <c r="P15" s="249"/>
      <c r="Q15" s="249"/>
      <c r="R15" s="249"/>
      <c r="S15" s="249"/>
      <c r="T15" s="249"/>
      <c r="U15" s="249"/>
      <c r="V15" s="249"/>
      <c r="W15" s="249"/>
      <c r="X15" s="249"/>
      <c r="Y15" s="249"/>
      <c r="Z15" s="249"/>
    </row>
    <row r="16" spans="1:26" ht="87" customHeight="1" thickBot="1" x14ac:dyDescent="0.35">
      <c r="A16" s="629"/>
      <c r="B16" s="430"/>
      <c r="C16" s="623"/>
      <c r="D16" s="81">
        <f>DESCRIPCION!D15</f>
        <v>0</v>
      </c>
      <c r="E16" s="362"/>
      <c r="F16" s="362"/>
      <c r="G16" s="362"/>
      <c r="H16" s="363"/>
      <c r="I16" s="270"/>
      <c r="J16" s="122"/>
      <c r="K16" s="122"/>
      <c r="L16" s="80"/>
      <c r="M16" s="290"/>
      <c r="N16" s="265"/>
      <c r="O16" s="261"/>
      <c r="P16" s="249"/>
      <c r="Q16" s="249"/>
      <c r="R16" s="249"/>
      <c r="S16" s="249"/>
      <c r="T16" s="249"/>
      <c r="U16" s="249"/>
      <c r="V16" s="249"/>
      <c r="W16" s="249"/>
      <c r="X16" s="249"/>
      <c r="Y16" s="249"/>
      <c r="Z16" s="249"/>
    </row>
    <row r="17" spans="1:26" ht="95.25" customHeight="1" x14ac:dyDescent="0.3">
      <c r="A17" s="629"/>
      <c r="B17" s="340"/>
      <c r="C17" s="624"/>
      <c r="D17" s="81"/>
      <c r="E17" s="363"/>
      <c r="F17" s="363"/>
      <c r="G17" s="363"/>
      <c r="H17" s="271" t="s">
        <v>528</v>
      </c>
      <c r="I17" s="263" t="s">
        <v>538</v>
      </c>
      <c r="J17" s="122" t="s">
        <v>539</v>
      </c>
      <c r="K17" s="268" t="s">
        <v>518</v>
      </c>
      <c r="L17" s="78" t="s">
        <v>519</v>
      </c>
      <c r="M17" s="341"/>
      <c r="N17" s="265" t="s">
        <v>540</v>
      </c>
      <c r="O17" s="261"/>
      <c r="P17" s="249"/>
      <c r="Q17" s="249"/>
      <c r="R17" s="249"/>
      <c r="S17" s="249"/>
      <c r="T17" s="249"/>
      <c r="U17" s="249"/>
      <c r="V17" s="249"/>
      <c r="W17" s="249"/>
      <c r="X17" s="249"/>
      <c r="Y17" s="249"/>
      <c r="Z17" s="249"/>
    </row>
    <row r="18" spans="1:26" ht="108" customHeight="1" x14ac:dyDescent="0.3">
      <c r="A18" s="625"/>
      <c r="B18" s="592" t="str">
        <f>DESCRIPCION!A16</f>
        <v>c</v>
      </c>
      <c r="C18" s="422">
        <f>'IDENTIFICACION DE RIESGOS'!F16</f>
        <v>0</v>
      </c>
      <c r="D18" s="81">
        <f>DESCRIPCION!D16</f>
        <v>0</v>
      </c>
      <c r="E18" s="422">
        <f>'VALORACIÓN RIESGOS RESIDUAL'!E56:G56</f>
        <v>0</v>
      </c>
      <c r="F18" s="422">
        <f>'VALORACIÓN RIESGOS RESIDUAL'!J56</f>
        <v>0</v>
      </c>
      <c r="G18" s="422" t="str">
        <f>'VALORACIÓN RIESGOS RESIDUAL'!K53</f>
        <v/>
      </c>
      <c r="H18" s="422"/>
      <c r="I18" s="80"/>
      <c r="J18" s="592"/>
      <c r="K18" s="592"/>
      <c r="L18" s="592"/>
      <c r="M18" s="593"/>
      <c r="N18" s="272"/>
      <c r="O18" s="249"/>
      <c r="P18" s="249"/>
      <c r="Q18" s="249"/>
      <c r="R18" s="249"/>
      <c r="S18" s="249"/>
      <c r="T18" s="249"/>
      <c r="U18" s="249"/>
      <c r="V18" s="249"/>
      <c r="W18" s="249"/>
      <c r="X18" s="249"/>
      <c r="Y18" s="249"/>
      <c r="Z18" s="249"/>
    </row>
    <row r="19" spans="1:26" ht="77.25" customHeight="1" x14ac:dyDescent="0.3">
      <c r="A19" s="625"/>
      <c r="B19" s="362"/>
      <c r="C19" s="362"/>
      <c r="D19" s="81">
        <f>DESCRIPCION!D17</f>
        <v>0</v>
      </c>
      <c r="E19" s="362"/>
      <c r="F19" s="362"/>
      <c r="G19" s="362"/>
      <c r="H19" s="362"/>
      <c r="I19" s="80"/>
      <c r="J19" s="362"/>
      <c r="K19" s="362"/>
      <c r="L19" s="362"/>
      <c r="M19" s="290"/>
      <c r="N19" s="272"/>
      <c r="O19" s="249"/>
      <c r="P19" s="249"/>
      <c r="Q19" s="249"/>
      <c r="R19" s="249"/>
      <c r="S19" s="249"/>
      <c r="T19" s="249"/>
      <c r="U19" s="249"/>
      <c r="V19" s="249"/>
      <c r="W19" s="249"/>
      <c r="X19" s="249"/>
      <c r="Y19" s="249"/>
      <c r="Z19" s="249"/>
    </row>
    <row r="20" spans="1:26" ht="76.5" customHeight="1" x14ac:dyDescent="0.3">
      <c r="A20" s="625"/>
      <c r="B20" s="362"/>
      <c r="C20" s="362"/>
      <c r="D20" s="81">
        <f>DESCRIPCION!D18</f>
        <v>0</v>
      </c>
      <c r="E20" s="362"/>
      <c r="F20" s="362"/>
      <c r="G20" s="362"/>
      <c r="H20" s="363"/>
      <c r="I20" s="80"/>
      <c r="J20" s="363"/>
      <c r="K20" s="363"/>
      <c r="L20" s="363"/>
      <c r="M20" s="290"/>
      <c r="N20" s="272"/>
      <c r="O20" s="249"/>
      <c r="P20" s="249"/>
      <c r="Q20" s="249"/>
      <c r="R20" s="249"/>
      <c r="S20" s="249"/>
      <c r="T20" s="249"/>
      <c r="U20" s="249"/>
      <c r="V20" s="249"/>
      <c r="W20" s="249"/>
      <c r="X20" s="249"/>
      <c r="Y20" s="249"/>
      <c r="Z20" s="249"/>
    </row>
    <row r="21" spans="1:26" ht="86.25" customHeight="1" x14ac:dyDescent="0.3">
      <c r="A21" s="625"/>
      <c r="B21" s="380"/>
      <c r="C21" s="380"/>
      <c r="D21" s="273"/>
      <c r="E21" s="380"/>
      <c r="F21" s="380"/>
      <c r="G21" s="380"/>
      <c r="H21" s="274" t="s">
        <v>528</v>
      </c>
      <c r="I21" s="275"/>
      <c r="J21" s="126"/>
      <c r="K21" s="126"/>
      <c r="L21" s="126"/>
      <c r="M21" s="291"/>
      <c r="N21" s="272"/>
      <c r="O21" s="183"/>
      <c r="P21" s="183"/>
      <c r="Q21" s="183"/>
      <c r="R21" s="183"/>
      <c r="S21" s="183"/>
      <c r="T21" s="183"/>
      <c r="U21" s="183"/>
      <c r="V21" s="183"/>
      <c r="W21" s="183"/>
      <c r="X21" s="183"/>
      <c r="Y21" s="183"/>
      <c r="Z21" s="183"/>
    </row>
    <row r="22" spans="1:26" ht="101.25" customHeight="1" x14ac:dyDescent="0.3">
      <c r="A22" s="625"/>
      <c r="B22" s="592" t="str">
        <f>DESCRIPCION!A19</f>
        <v>d</v>
      </c>
      <c r="C22" s="422" t="e">
        <f>'IDENTIFICACION DE RIESGOS'!F19:F21</f>
        <v>#VALUE!</v>
      </c>
      <c r="D22" s="81">
        <f>DESCRIPCION!D19</f>
        <v>0</v>
      </c>
      <c r="E22" s="422">
        <f>'VALORACIÓN RIESGOS RESIDUAL'!E77:G77</f>
        <v>0</v>
      </c>
      <c r="F22" s="422">
        <f>'VALORACIÓN RIESGOS RESIDUAL'!J77</f>
        <v>0</v>
      </c>
      <c r="G22" s="422" t="str">
        <f>'VALORACIÓN RIESGOS RESIDUAL'!K74</f>
        <v>EXTREMA</v>
      </c>
      <c r="H22" s="422"/>
      <c r="I22" s="80"/>
      <c r="J22" s="592"/>
      <c r="K22" s="592"/>
      <c r="L22" s="592"/>
      <c r="M22" s="593"/>
      <c r="N22" s="272"/>
      <c r="O22" s="183"/>
      <c r="P22" s="183"/>
      <c r="Q22" s="183"/>
      <c r="R22" s="183"/>
      <c r="S22" s="183"/>
      <c r="T22" s="183"/>
      <c r="U22" s="183"/>
      <c r="V22" s="183"/>
      <c r="W22" s="183"/>
      <c r="X22" s="183"/>
      <c r="Y22" s="183"/>
      <c r="Z22" s="183"/>
    </row>
    <row r="23" spans="1:26" ht="94.5" customHeight="1" x14ac:dyDescent="0.3">
      <c r="A23" s="625"/>
      <c r="B23" s="362"/>
      <c r="C23" s="362"/>
      <c r="D23" s="81">
        <f>DESCRIPCION!D20</f>
        <v>0</v>
      </c>
      <c r="E23" s="362"/>
      <c r="F23" s="362"/>
      <c r="G23" s="362"/>
      <c r="H23" s="362"/>
      <c r="I23" s="80"/>
      <c r="J23" s="362"/>
      <c r="K23" s="362"/>
      <c r="L23" s="362"/>
      <c r="M23" s="290"/>
      <c r="N23" s="272"/>
      <c r="O23" s="183"/>
      <c r="P23" s="183"/>
      <c r="Q23" s="183"/>
      <c r="R23" s="183"/>
      <c r="S23" s="183"/>
      <c r="T23" s="183"/>
      <c r="U23" s="183"/>
      <c r="V23" s="183"/>
      <c r="W23" s="183"/>
      <c r="X23" s="183"/>
      <c r="Y23" s="183"/>
      <c r="Z23" s="183"/>
    </row>
    <row r="24" spans="1:26" ht="75.75" customHeight="1" x14ac:dyDescent="0.3">
      <c r="A24" s="625"/>
      <c r="B24" s="362"/>
      <c r="C24" s="362"/>
      <c r="D24" s="81">
        <f>DESCRIPCION!D21</f>
        <v>0</v>
      </c>
      <c r="E24" s="362"/>
      <c r="F24" s="362"/>
      <c r="G24" s="362"/>
      <c r="H24" s="363"/>
      <c r="I24" s="80"/>
      <c r="J24" s="363"/>
      <c r="K24" s="363"/>
      <c r="L24" s="363"/>
      <c r="M24" s="290"/>
      <c r="N24" s="272"/>
      <c r="O24" s="183"/>
      <c r="P24" s="183"/>
      <c r="Q24" s="183"/>
      <c r="R24" s="183"/>
      <c r="S24" s="183"/>
      <c r="T24" s="183"/>
      <c r="U24" s="183"/>
      <c r="V24" s="183"/>
      <c r="W24" s="183"/>
      <c r="X24" s="183"/>
      <c r="Y24" s="183"/>
      <c r="Z24" s="183"/>
    </row>
    <row r="25" spans="1:26" ht="87.75" customHeight="1" x14ac:dyDescent="0.3">
      <c r="A25" s="625"/>
      <c r="B25" s="380"/>
      <c r="C25" s="380"/>
      <c r="D25" s="273"/>
      <c r="E25" s="380"/>
      <c r="F25" s="380"/>
      <c r="G25" s="380"/>
      <c r="H25" s="274" t="s">
        <v>528</v>
      </c>
      <c r="I25" s="275"/>
      <c r="J25" s="126"/>
      <c r="K25" s="126"/>
      <c r="L25" s="126"/>
      <c r="M25" s="291"/>
      <c r="N25" s="272"/>
      <c r="O25" s="183"/>
      <c r="P25" s="183"/>
      <c r="Q25" s="183"/>
      <c r="R25" s="183"/>
      <c r="S25" s="183"/>
      <c r="T25" s="183"/>
      <c r="U25" s="183"/>
      <c r="V25" s="183"/>
      <c r="W25" s="183"/>
      <c r="X25" s="183"/>
      <c r="Y25" s="183"/>
      <c r="Z25" s="183"/>
    </row>
    <row r="26" spans="1:26" ht="88.5" customHeight="1" x14ac:dyDescent="0.3">
      <c r="A26" s="625"/>
      <c r="B26" s="592" t="str">
        <f>DESCRIPCION!A22</f>
        <v>e</v>
      </c>
      <c r="C26" s="422">
        <f>'IDENTIFICACION DE RIESGOS'!F22</f>
        <v>0</v>
      </c>
      <c r="D26" s="81">
        <f>DESCRIPCION!D22</f>
        <v>0</v>
      </c>
      <c r="E26" s="422">
        <f>'VALORACIÓN RIESGOS RESIDUAL'!E98:G98</f>
        <v>0</v>
      </c>
      <c r="F26" s="422">
        <f>'VALORACIÓN RIESGOS RESIDUAL'!J98</f>
        <v>0</v>
      </c>
      <c r="G26" s="422" t="str">
        <f>'VALORACIÓN RIESGOS RESIDUAL'!K95</f>
        <v/>
      </c>
      <c r="H26" s="422"/>
      <c r="I26" s="80"/>
      <c r="J26" s="592"/>
      <c r="K26" s="592"/>
      <c r="L26" s="592"/>
      <c r="M26" s="593"/>
      <c r="N26" s="272"/>
      <c r="O26" s="183"/>
      <c r="P26" s="183"/>
      <c r="Q26" s="183"/>
      <c r="R26" s="183"/>
      <c r="S26" s="183"/>
      <c r="T26" s="183"/>
      <c r="U26" s="183"/>
      <c r="V26" s="183"/>
      <c r="W26" s="183"/>
      <c r="X26" s="183"/>
      <c r="Y26" s="183"/>
      <c r="Z26" s="183"/>
    </row>
    <row r="27" spans="1:26" ht="90" customHeight="1" x14ac:dyDescent="0.3">
      <c r="A27" s="625"/>
      <c r="B27" s="362"/>
      <c r="C27" s="362"/>
      <c r="D27" s="81">
        <f>DESCRIPCION!D23</f>
        <v>0</v>
      </c>
      <c r="E27" s="362"/>
      <c r="F27" s="362"/>
      <c r="G27" s="362"/>
      <c r="H27" s="362"/>
      <c r="I27" s="80"/>
      <c r="J27" s="362"/>
      <c r="K27" s="362"/>
      <c r="L27" s="362"/>
      <c r="M27" s="290"/>
      <c r="N27" s="272"/>
      <c r="O27" s="183"/>
      <c r="P27" s="183"/>
      <c r="Q27" s="183"/>
      <c r="R27" s="183"/>
      <c r="S27" s="183"/>
      <c r="T27" s="183"/>
      <c r="U27" s="183"/>
      <c r="V27" s="183"/>
      <c r="W27" s="183"/>
      <c r="X27" s="183"/>
      <c r="Y27" s="183"/>
      <c r="Z27" s="183"/>
    </row>
    <row r="28" spans="1:26" ht="80.25" customHeight="1" x14ac:dyDescent="0.3">
      <c r="A28" s="625"/>
      <c r="B28" s="362"/>
      <c r="C28" s="362"/>
      <c r="D28" s="81">
        <f>DESCRIPCION!D24</f>
        <v>0</v>
      </c>
      <c r="E28" s="362"/>
      <c r="F28" s="362"/>
      <c r="G28" s="362"/>
      <c r="H28" s="363"/>
      <c r="I28" s="80"/>
      <c r="J28" s="363"/>
      <c r="K28" s="363"/>
      <c r="L28" s="363"/>
      <c r="M28" s="290"/>
      <c r="N28" s="272"/>
      <c r="O28" s="183"/>
      <c r="P28" s="183"/>
      <c r="Q28" s="183"/>
      <c r="R28" s="183"/>
      <c r="S28" s="183"/>
      <c r="T28" s="183"/>
      <c r="U28" s="183"/>
      <c r="V28" s="183"/>
      <c r="W28" s="183"/>
      <c r="X28" s="183"/>
      <c r="Y28" s="183"/>
      <c r="Z28" s="183"/>
    </row>
    <row r="29" spans="1:26" ht="82.5" customHeight="1" x14ac:dyDescent="0.3">
      <c r="A29" s="625"/>
      <c r="B29" s="380"/>
      <c r="C29" s="380"/>
      <c r="D29" s="273"/>
      <c r="E29" s="380"/>
      <c r="F29" s="380"/>
      <c r="G29" s="380"/>
      <c r="H29" s="274" t="s">
        <v>528</v>
      </c>
      <c r="I29" s="275"/>
      <c r="J29" s="126"/>
      <c r="K29" s="126"/>
      <c r="L29" s="126"/>
      <c r="M29" s="291"/>
      <c r="N29" s="272"/>
      <c r="O29" s="183"/>
      <c r="P29" s="183"/>
      <c r="Q29" s="183"/>
      <c r="R29" s="183"/>
      <c r="S29" s="183"/>
      <c r="T29" s="183"/>
      <c r="U29" s="183"/>
      <c r="V29" s="183"/>
      <c r="W29" s="183"/>
      <c r="X29" s="183"/>
      <c r="Y29" s="183"/>
      <c r="Z29" s="183"/>
    </row>
    <row r="30" spans="1:26" ht="95.25" customHeight="1" x14ac:dyDescent="0.3">
      <c r="A30" s="625"/>
      <c r="B30" s="592" t="str">
        <f>DESCRIPCION!A25</f>
        <v>f</v>
      </c>
      <c r="C30" s="422">
        <f>'IDENTIFICACION DE RIESGOS'!F25</f>
        <v>0</v>
      </c>
      <c r="D30" s="81">
        <f>DESCRIPCION!D25</f>
        <v>0</v>
      </c>
      <c r="E30" s="422">
        <f>'VALORACIÓN RIESGOS RESIDUAL'!E119:G119</f>
        <v>0</v>
      </c>
      <c r="F30" s="422">
        <f>'VALORACIÓN RIESGOS RESIDUAL'!J119</f>
        <v>0</v>
      </c>
      <c r="G30" s="422" t="str">
        <f>'VALORACIÓN RIESGOS RESIDUAL'!K116</f>
        <v/>
      </c>
      <c r="H30" s="422"/>
      <c r="I30" s="80"/>
      <c r="J30" s="592"/>
      <c r="K30" s="592"/>
      <c r="L30" s="592"/>
      <c r="M30" s="593"/>
      <c r="N30" s="272"/>
      <c r="O30" s="183"/>
      <c r="P30" s="183"/>
      <c r="Q30" s="183"/>
      <c r="R30" s="183"/>
      <c r="S30" s="183"/>
      <c r="T30" s="183"/>
      <c r="U30" s="183"/>
      <c r="V30" s="183"/>
      <c r="W30" s="183"/>
      <c r="X30" s="183"/>
      <c r="Y30" s="183"/>
      <c r="Z30" s="183"/>
    </row>
    <row r="31" spans="1:26" ht="93.75" customHeight="1" x14ac:dyDescent="0.3">
      <c r="A31" s="625"/>
      <c r="B31" s="362"/>
      <c r="C31" s="362"/>
      <c r="D31" s="81">
        <f>DESCRIPCION!D26</f>
        <v>0</v>
      </c>
      <c r="E31" s="362"/>
      <c r="F31" s="362"/>
      <c r="G31" s="362"/>
      <c r="H31" s="362"/>
      <c r="I31" s="80"/>
      <c r="J31" s="362"/>
      <c r="K31" s="362"/>
      <c r="L31" s="362"/>
      <c r="M31" s="290"/>
      <c r="N31" s="272"/>
      <c r="O31" s="183"/>
      <c r="P31" s="183"/>
      <c r="Q31" s="183"/>
      <c r="R31" s="183"/>
      <c r="S31" s="183"/>
      <c r="T31" s="183"/>
      <c r="U31" s="183"/>
      <c r="V31" s="183"/>
      <c r="W31" s="183"/>
      <c r="X31" s="183"/>
      <c r="Y31" s="183"/>
      <c r="Z31" s="183"/>
    </row>
    <row r="32" spans="1:26" ht="91.5" customHeight="1" x14ac:dyDescent="0.3">
      <c r="A32" s="625"/>
      <c r="B32" s="362"/>
      <c r="C32" s="362"/>
      <c r="D32" s="81">
        <f>DESCRIPCION!D27</f>
        <v>0</v>
      </c>
      <c r="E32" s="362"/>
      <c r="F32" s="362"/>
      <c r="G32" s="362"/>
      <c r="H32" s="363"/>
      <c r="I32" s="80"/>
      <c r="J32" s="363"/>
      <c r="K32" s="363"/>
      <c r="L32" s="363"/>
      <c r="M32" s="290"/>
      <c r="N32" s="272"/>
      <c r="O32" s="183"/>
      <c r="P32" s="183"/>
      <c r="Q32" s="183"/>
      <c r="R32" s="183"/>
      <c r="S32" s="183"/>
      <c r="T32" s="183"/>
      <c r="U32" s="183"/>
      <c r="V32" s="183"/>
      <c r="W32" s="183"/>
      <c r="X32" s="183"/>
      <c r="Y32" s="183"/>
      <c r="Z32" s="183"/>
    </row>
    <row r="33" spans="1:26" ht="75" customHeight="1" x14ac:dyDescent="0.3">
      <c r="A33" s="625"/>
      <c r="B33" s="380"/>
      <c r="C33" s="380"/>
      <c r="D33" s="273"/>
      <c r="E33" s="380"/>
      <c r="F33" s="380"/>
      <c r="G33" s="380"/>
      <c r="H33" s="274" t="s">
        <v>528</v>
      </c>
      <c r="I33" s="275"/>
      <c r="J33" s="126"/>
      <c r="K33" s="126"/>
      <c r="L33" s="126"/>
      <c r="M33" s="291"/>
      <c r="N33" s="272"/>
      <c r="O33" s="183"/>
      <c r="P33" s="183"/>
      <c r="Q33" s="183"/>
      <c r="R33" s="183"/>
      <c r="S33" s="183"/>
      <c r="T33" s="183"/>
      <c r="U33" s="183"/>
      <c r="V33" s="183"/>
      <c r="W33" s="183"/>
      <c r="X33" s="183"/>
      <c r="Y33" s="183"/>
      <c r="Z33" s="183"/>
    </row>
    <row r="34" spans="1:26" ht="89.25" customHeight="1" x14ac:dyDescent="0.3">
      <c r="A34" s="625"/>
      <c r="B34" s="592" t="str">
        <f>DESCRIPCION!A28</f>
        <v>g</v>
      </c>
      <c r="C34" s="422">
        <f>'IDENTIFICACION DE RIESGOS'!F28</f>
        <v>0</v>
      </c>
      <c r="D34" s="81">
        <f>DESCRIPCION!D28</f>
        <v>0</v>
      </c>
      <c r="E34" s="422">
        <f>'VALORACIÓN RIESGOS RESIDUAL'!E140:G140</f>
        <v>0</v>
      </c>
      <c r="F34" s="422">
        <f>'VALORACIÓN RIESGOS RESIDUAL'!J140</f>
        <v>0</v>
      </c>
      <c r="G34" s="422" t="str">
        <f>'VALORACIÓN RIESGOS RESIDUAL'!K137</f>
        <v/>
      </c>
      <c r="H34" s="422"/>
      <c r="I34" s="80"/>
      <c r="J34" s="592"/>
      <c r="K34" s="592"/>
      <c r="L34" s="592"/>
      <c r="M34" s="593"/>
      <c r="N34" s="272"/>
      <c r="O34" s="183"/>
      <c r="P34" s="183"/>
      <c r="Q34" s="183"/>
      <c r="R34" s="183"/>
      <c r="S34" s="183"/>
      <c r="T34" s="183"/>
      <c r="U34" s="183"/>
      <c r="V34" s="183"/>
      <c r="W34" s="183"/>
      <c r="X34" s="183"/>
      <c r="Y34" s="183"/>
      <c r="Z34" s="183"/>
    </row>
    <row r="35" spans="1:26" ht="95.25" customHeight="1" x14ac:dyDescent="0.3">
      <c r="A35" s="625"/>
      <c r="B35" s="362"/>
      <c r="C35" s="362"/>
      <c r="D35" s="81">
        <f>DESCRIPCION!D29</f>
        <v>0</v>
      </c>
      <c r="E35" s="362"/>
      <c r="F35" s="362"/>
      <c r="G35" s="362"/>
      <c r="H35" s="362"/>
      <c r="I35" s="80"/>
      <c r="J35" s="362"/>
      <c r="K35" s="362"/>
      <c r="L35" s="362"/>
      <c r="M35" s="290"/>
      <c r="N35" s="272"/>
      <c r="O35" s="183"/>
      <c r="P35" s="183"/>
      <c r="Q35" s="183"/>
      <c r="R35" s="183"/>
      <c r="S35" s="183"/>
      <c r="T35" s="183"/>
      <c r="U35" s="183"/>
      <c r="V35" s="183"/>
      <c r="W35" s="183"/>
      <c r="X35" s="183"/>
      <c r="Y35" s="183"/>
      <c r="Z35" s="183"/>
    </row>
    <row r="36" spans="1:26" ht="92.25" customHeight="1" x14ac:dyDescent="0.3">
      <c r="A36" s="625"/>
      <c r="B36" s="362"/>
      <c r="C36" s="362"/>
      <c r="D36" s="81">
        <f>DESCRIPCION!D30</f>
        <v>0</v>
      </c>
      <c r="E36" s="362"/>
      <c r="F36" s="362"/>
      <c r="G36" s="362"/>
      <c r="H36" s="363"/>
      <c r="I36" s="80"/>
      <c r="J36" s="363"/>
      <c r="K36" s="363"/>
      <c r="L36" s="363"/>
      <c r="M36" s="290"/>
      <c r="N36" s="272"/>
      <c r="O36" s="183"/>
      <c r="P36" s="183"/>
      <c r="Q36" s="183"/>
      <c r="R36" s="183"/>
      <c r="S36" s="183"/>
      <c r="T36" s="183"/>
      <c r="U36" s="183"/>
      <c r="V36" s="183"/>
      <c r="W36" s="183"/>
      <c r="X36" s="183"/>
      <c r="Y36" s="183"/>
      <c r="Z36" s="183"/>
    </row>
    <row r="37" spans="1:26" ht="90" customHeight="1" x14ac:dyDescent="0.3">
      <c r="A37" s="625"/>
      <c r="B37" s="380"/>
      <c r="C37" s="380"/>
      <c r="D37" s="273"/>
      <c r="E37" s="380"/>
      <c r="F37" s="380"/>
      <c r="G37" s="380"/>
      <c r="H37" s="274" t="s">
        <v>528</v>
      </c>
      <c r="I37" s="275"/>
      <c r="J37" s="126"/>
      <c r="K37" s="126"/>
      <c r="L37" s="126"/>
      <c r="M37" s="291"/>
      <c r="N37" s="272"/>
      <c r="O37" s="183"/>
      <c r="P37" s="183"/>
      <c r="Q37" s="183"/>
      <c r="R37" s="183"/>
      <c r="S37" s="183"/>
      <c r="T37" s="183"/>
      <c r="U37" s="183"/>
      <c r="V37" s="183"/>
      <c r="W37" s="183"/>
      <c r="X37" s="183"/>
      <c r="Y37" s="183"/>
      <c r="Z37" s="183"/>
    </row>
    <row r="38" spans="1:26" ht="96.75" customHeight="1" x14ac:dyDescent="0.3">
      <c r="A38" s="625"/>
      <c r="B38" s="592" t="str">
        <f>DESCRIPCION!A31</f>
        <v>h</v>
      </c>
      <c r="C38" s="422">
        <f>'IDENTIFICACION DE RIESGOS'!F31</f>
        <v>0</v>
      </c>
      <c r="D38" s="81">
        <f>DESCRIPCION!D31</f>
        <v>0</v>
      </c>
      <c r="E38" s="422">
        <f>'VALORACIÓN RIESGOS RESIDUAL'!E161:G161</f>
        <v>0</v>
      </c>
      <c r="F38" s="422">
        <f>'VALORACIÓN RIESGOS RESIDUAL'!J161</f>
        <v>0</v>
      </c>
      <c r="G38" s="422" t="str">
        <f>'VALORACIÓN RIESGOS RESIDUAL'!K158</f>
        <v/>
      </c>
      <c r="H38" s="422"/>
      <c r="I38" s="80"/>
      <c r="J38" s="592"/>
      <c r="K38" s="592"/>
      <c r="L38" s="592"/>
      <c r="M38" s="593"/>
      <c r="N38" s="272"/>
      <c r="O38" s="183"/>
      <c r="P38" s="183"/>
      <c r="Q38" s="183"/>
      <c r="R38" s="183"/>
      <c r="S38" s="183"/>
      <c r="T38" s="183"/>
      <c r="U38" s="183"/>
      <c r="V38" s="183"/>
      <c r="W38" s="183"/>
      <c r="X38" s="183"/>
      <c r="Y38" s="183"/>
      <c r="Z38" s="183"/>
    </row>
    <row r="39" spans="1:26" ht="83.25" customHeight="1" x14ac:dyDescent="0.3">
      <c r="A39" s="625"/>
      <c r="B39" s="362"/>
      <c r="C39" s="362"/>
      <c r="D39" s="81">
        <f>DESCRIPCION!D32</f>
        <v>0</v>
      </c>
      <c r="E39" s="362"/>
      <c r="F39" s="362"/>
      <c r="G39" s="362"/>
      <c r="H39" s="362"/>
      <c r="I39" s="80"/>
      <c r="J39" s="362"/>
      <c r="K39" s="362"/>
      <c r="L39" s="362"/>
      <c r="M39" s="290"/>
      <c r="N39" s="272"/>
      <c r="O39" s="183"/>
      <c r="P39" s="183"/>
      <c r="Q39" s="183"/>
      <c r="R39" s="183"/>
      <c r="S39" s="183"/>
      <c r="T39" s="183"/>
      <c r="U39" s="183"/>
      <c r="V39" s="183"/>
      <c r="W39" s="183"/>
      <c r="X39" s="183"/>
      <c r="Y39" s="183"/>
      <c r="Z39" s="183"/>
    </row>
    <row r="40" spans="1:26" ht="87.75" customHeight="1" x14ac:dyDescent="0.3">
      <c r="A40" s="625"/>
      <c r="B40" s="362"/>
      <c r="C40" s="362"/>
      <c r="D40" s="81">
        <f>DESCRIPCION!D33</f>
        <v>0</v>
      </c>
      <c r="E40" s="362"/>
      <c r="F40" s="362"/>
      <c r="G40" s="362"/>
      <c r="H40" s="363"/>
      <c r="I40" s="80"/>
      <c r="J40" s="363"/>
      <c r="K40" s="363"/>
      <c r="L40" s="363"/>
      <c r="M40" s="290"/>
      <c r="N40" s="272"/>
      <c r="O40" s="183"/>
      <c r="P40" s="183"/>
      <c r="Q40" s="183"/>
      <c r="R40" s="183"/>
      <c r="S40" s="183"/>
      <c r="T40" s="183"/>
      <c r="U40" s="183"/>
      <c r="V40" s="183"/>
      <c r="W40" s="183"/>
      <c r="X40" s="183"/>
      <c r="Y40" s="183"/>
      <c r="Z40" s="183"/>
    </row>
    <row r="41" spans="1:26" ht="96" customHeight="1" x14ac:dyDescent="0.3">
      <c r="A41" s="625"/>
      <c r="B41" s="380"/>
      <c r="C41" s="380"/>
      <c r="D41" s="273"/>
      <c r="E41" s="380"/>
      <c r="F41" s="380"/>
      <c r="G41" s="380"/>
      <c r="H41" s="274" t="s">
        <v>528</v>
      </c>
      <c r="I41" s="275"/>
      <c r="J41" s="126"/>
      <c r="K41" s="126"/>
      <c r="L41" s="126"/>
      <c r="M41" s="291"/>
      <c r="N41" s="272"/>
      <c r="O41" s="183"/>
      <c r="P41" s="183"/>
      <c r="Q41" s="183"/>
      <c r="R41" s="183"/>
      <c r="S41" s="183"/>
      <c r="T41" s="183"/>
      <c r="U41" s="183"/>
      <c r="V41" s="183"/>
      <c r="W41" s="183"/>
      <c r="X41" s="183"/>
      <c r="Y41" s="183"/>
      <c r="Z41" s="183"/>
    </row>
    <row r="42" spans="1:26" ht="97.5" customHeight="1" x14ac:dyDescent="0.3">
      <c r="A42" s="625"/>
      <c r="B42" s="592" t="str">
        <f>DESCRIPCION!A34</f>
        <v>i</v>
      </c>
      <c r="C42" s="422">
        <f>'IDENTIFICACION DE RIESGOS'!F34</f>
        <v>0</v>
      </c>
      <c r="D42" s="81">
        <f>DESCRIPCION!D34</f>
        <v>0</v>
      </c>
      <c r="E42" s="422">
        <f>'VALORACIÓN RIESGOS RESIDUAL'!E183:G183</f>
        <v>0</v>
      </c>
      <c r="F42" s="422">
        <f>'VALORACIÓN RIESGOS RESIDUAL'!J183</f>
        <v>0</v>
      </c>
      <c r="G42" s="422">
        <f>'VALORACIÓN RIESGOS RESIDUAL'!K179</f>
        <v>0</v>
      </c>
      <c r="H42" s="422"/>
      <c r="I42" s="80"/>
      <c r="J42" s="592"/>
      <c r="K42" s="592"/>
      <c r="L42" s="592"/>
      <c r="M42" s="593"/>
      <c r="N42" s="272"/>
      <c r="O42" s="183"/>
      <c r="P42" s="183"/>
      <c r="Q42" s="183"/>
      <c r="R42" s="183"/>
      <c r="S42" s="183"/>
      <c r="T42" s="183"/>
      <c r="U42" s="183"/>
      <c r="V42" s="183"/>
      <c r="W42" s="183"/>
      <c r="X42" s="183"/>
      <c r="Y42" s="183"/>
      <c r="Z42" s="183"/>
    </row>
    <row r="43" spans="1:26" ht="91.5" customHeight="1" x14ac:dyDescent="0.3">
      <c r="A43" s="625"/>
      <c r="B43" s="362"/>
      <c r="C43" s="362"/>
      <c r="D43" s="81">
        <f>DESCRIPCION!D35</f>
        <v>0</v>
      </c>
      <c r="E43" s="362"/>
      <c r="F43" s="362"/>
      <c r="G43" s="362"/>
      <c r="H43" s="362"/>
      <c r="I43" s="80"/>
      <c r="J43" s="362"/>
      <c r="K43" s="362"/>
      <c r="L43" s="362"/>
      <c r="M43" s="290"/>
      <c r="N43" s="272"/>
      <c r="O43" s="183"/>
      <c r="P43" s="183"/>
      <c r="Q43" s="183"/>
      <c r="R43" s="183"/>
      <c r="S43" s="183"/>
      <c r="T43" s="183"/>
      <c r="U43" s="183"/>
      <c r="V43" s="183"/>
      <c r="W43" s="183"/>
      <c r="X43" s="183"/>
      <c r="Y43" s="183"/>
      <c r="Z43" s="183"/>
    </row>
    <row r="44" spans="1:26" ht="77.25" customHeight="1" x14ac:dyDescent="0.3">
      <c r="A44" s="625"/>
      <c r="B44" s="362"/>
      <c r="C44" s="362"/>
      <c r="D44" s="81">
        <f>DESCRIPCION!D36</f>
        <v>0</v>
      </c>
      <c r="E44" s="362"/>
      <c r="F44" s="362"/>
      <c r="G44" s="362"/>
      <c r="H44" s="363"/>
      <c r="I44" s="80"/>
      <c r="J44" s="363"/>
      <c r="K44" s="363"/>
      <c r="L44" s="363"/>
      <c r="M44" s="290"/>
      <c r="N44" s="272"/>
      <c r="O44" s="183"/>
      <c r="P44" s="183"/>
      <c r="Q44" s="183"/>
      <c r="R44" s="183"/>
      <c r="S44" s="183"/>
      <c r="T44" s="183"/>
      <c r="U44" s="183"/>
      <c r="V44" s="183"/>
      <c r="W44" s="183"/>
      <c r="X44" s="183"/>
      <c r="Y44" s="183"/>
      <c r="Z44" s="183"/>
    </row>
    <row r="45" spans="1:26" ht="75" customHeight="1" x14ac:dyDescent="0.3">
      <c r="A45" s="625"/>
      <c r="B45" s="380"/>
      <c r="C45" s="380"/>
      <c r="D45" s="273"/>
      <c r="E45" s="380"/>
      <c r="F45" s="380"/>
      <c r="G45" s="380"/>
      <c r="H45" s="274" t="s">
        <v>528</v>
      </c>
      <c r="I45" s="275"/>
      <c r="J45" s="126"/>
      <c r="K45" s="126"/>
      <c r="L45" s="126"/>
      <c r="M45" s="291"/>
      <c r="N45" s="272"/>
      <c r="O45" s="183"/>
      <c r="P45" s="183"/>
      <c r="Q45" s="183"/>
      <c r="R45" s="183"/>
      <c r="S45" s="183"/>
      <c r="T45" s="183"/>
      <c r="U45" s="183"/>
      <c r="V45" s="183"/>
      <c r="W45" s="183"/>
      <c r="X45" s="183"/>
      <c r="Y45" s="183"/>
      <c r="Z45" s="183"/>
    </row>
    <row r="46" spans="1:26" ht="93.75" customHeight="1" x14ac:dyDescent="0.3">
      <c r="A46" s="625"/>
      <c r="B46" s="592" t="str">
        <f>DESCRIPCION!A37</f>
        <v>j</v>
      </c>
      <c r="C46" s="422">
        <f>'IDENTIFICACION DE RIESGOS'!F37</f>
        <v>0</v>
      </c>
      <c r="D46" s="81">
        <f>DESCRIPCION!D37</f>
        <v>0</v>
      </c>
      <c r="E46" s="422">
        <f>'VALORACIÓN RIESGOS RESIDUAL'!E204:G204</f>
        <v>0</v>
      </c>
      <c r="F46" s="422">
        <f>'VALORACIÓN RIESGOS RESIDUAL'!J204</f>
        <v>0</v>
      </c>
      <c r="G46" s="422">
        <f>'VALORACIÓN RIESGOS RESIDUAL'!K200</f>
        <v>0</v>
      </c>
      <c r="H46" s="422"/>
      <c r="I46" s="80"/>
      <c r="J46" s="592"/>
      <c r="K46" s="592"/>
      <c r="L46" s="592"/>
      <c r="M46" s="593"/>
      <c r="N46" s="272"/>
      <c r="O46" s="183"/>
      <c r="P46" s="183"/>
      <c r="Q46" s="183"/>
      <c r="R46" s="183"/>
      <c r="S46" s="183"/>
      <c r="T46" s="183"/>
      <c r="U46" s="183"/>
      <c r="V46" s="183"/>
      <c r="W46" s="183"/>
      <c r="X46" s="183"/>
      <c r="Y46" s="183"/>
      <c r="Z46" s="183"/>
    </row>
    <row r="47" spans="1:26" ht="93.75" customHeight="1" x14ac:dyDescent="0.3">
      <c r="A47" s="625"/>
      <c r="B47" s="362"/>
      <c r="C47" s="362"/>
      <c r="D47" s="81">
        <f>DESCRIPCION!D38</f>
        <v>0</v>
      </c>
      <c r="E47" s="362"/>
      <c r="F47" s="362"/>
      <c r="G47" s="362"/>
      <c r="H47" s="362"/>
      <c r="I47" s="80"/>
      <c r="J47" s="362"/>
      <c r="K47" s="362"/>
      <c r="L47" s="362"/>
      <c r="M47" s="290"/>
      <c r="N47" s="272"/>
      <c r="O47" s="183"/>
      <c r="P47" s="183"/>
      <c r="Q47" s="183"/>
      <c r="R47" s="183"/>
      <c r="S47" s="183"/>
      <c r="T47" s="183"/>
      <c r="U47" s="183"/>
      <c r="V47" s="183"/>
      <c r="W47" s="183"/>
      <c r="X47" s="183"/>
      <c r="Y47" s="183"/>
      <c r="Z47" s="183"/>
    </row>
    <row r="48" spans="1:26" ht="101.25" customHeight="1" x14ac:dyDescent="0.3">
      <c r="A48" s="625"/>
      <c r="B48" s="362"/>
      <c r="C48" s="362"/>
      <c r="D48" s="81">
        <f>DESCRIPCION!D39</f>
        <v>0</v>
      </c>
      <c r="E48" s="362"/>
      <c r="F48" s="362"/>
      <c r="G48" s="362"/>
      <c r="H48" s="363"/>
      <c r="I48" s="80"/>
      <c r="J48" s="363"/>
      <c r="K48" s="363"/>
      <c r="L48" s="363"/>
      <c r="M48" s="290"/>
      <c r="N48" s="272"/>
      <c r="O48" s="183"/>
      <c r="P48" s="183"/>
      <c r="Q48" s="183"/>
      <c r="R48" s="183"/>
      <c r="S48" s="183"/>
      <c r="T48" s="183"/>
      <c r="U48" s="183"/>
      <c r="V48" s="183"/>
      <c r="W48" s="183"/>
      <c r="X48" s="183"/>
      <c r="Y48" s="183"/>
      <c r="Z48" s="183"/>
    </row>
    <row r="49" spans="1:26" ht="100.5" customHeight="1" x14ac:dyDescent="0.3">
      <c r="A49" s="626"/>
      <c r="B49" s="380"/>
      <c r="C49" s="380"/>
      <c r="D49" s="273"/>
      <c r="E49" s="380"/>
      <c r="F49" s="380"/>
      <c r="G49" s="380"/>
      <c r="H49" s="274" t="s">
        <v>528</v>
      </c>
      <c r="I49" s="275"/>
      <c r="J49" s="126"/>
      <c r="K49" s="126"/>
      <c r="L49" s="126"/>
      <c r="M49" s="291"/>
      <c r="N49" s="272"/>
      <c r="O49" s="183"/>
      <c r="P49" s="183"/>
      <c r="Q49" s="183"/>
      <c r="R49" s="183"/>
      <c r="S49" s="183"/>
      <c r="T49" s="183"/>
      <c r="U49" s="183"/>
      <c r="V49" s="183"/>
      <c r="W49" s="183"/>
      <c r="X49" s="183"/>
      <c r="Y49" s="183"/>
      <c r="Z49" s="183"/>
    </row>
    <row r="50" spans="1:26" ht="12.75" customHeight="1" x14ac:dyDescent="0.3">
      <c r="A50" s="183"/>
      <c r="B50" s="183"/>
      <c r="C50" s="183"/>
      <c r="D50" s="276"/>
      <c r="E50" s="183"/>
      <c r="F50" s="183"/>
      <c r="G50" s="183"/>
      <c r="H50" s="183"/>
      <c r="I50" s="183"/>
      <c r="J50" s="183"/>
      <c r="K50" s="183"/>
      <c r="L50" s="183"/>
      <c r="M50" s="183"/>
      <c r="N50" s="183"/>
      <c r="O50" s="183"/>
      <c r="P50" s="183"/>
      <c r="Q50" s="183"/>
      <c r="R50" s="183"/>
      <c r="S50" s="183"/>
      <c r="T50" s="183"/>
      <c r="U50" s="183"/>
      <c r="V50" s="183"/>
      <c r="W50" s="183"/>
      <c r="X50" s="183"/>
      <c r="Y50" s="183"/>
      <c r="Z50" s="183"/>
    </row>
    <row r="51" spans="1:26" ht="12.75" customHeight="1" x14ac:dyDescent="0.3">
      <c r="A51" s="183"/>
      <c r="B51" s="183"/>
      <c r="C51" s="183"/>
      <c r="D51" s="276"/>
      <c r="E51" s="183"/>
      <c r="F51" s="183"/>
      <c r="G51" s="183"/>
      <c r="H51" s="183"/>
      <c r="I51" s="183"/>
      <c r="J51" s="183"/>
      <c r="K51" s="183"/>
      <c r="L51" s="183"/>
      <c r="M51" s="183"/>
      <c r="N51" s="183"/>
      <c r="O51" s="183"/>
      <c r="P51" s="183"/>
      <c r="Q51" s="183"/>
      <c r="R51" s="183"/>
      <c r="S51" s="183"/>
      <c r="T51" s="183"/>
      <c r="U51" s="183"/>
      <c r="V51" s="183"/>
      <c r="W51" s="183"/>
      <c r="X51" s="183"/>
      <c r="Y51" s="183"/>
      <c r="Z51" s="183"/>
    </row>
    <row r="52" spans="1:26" ht="12.75" customHeight="1" x14ac:dyDescent="0.3">
      <c r="A52" s="183"/>
      <c r="B52" s="183"/>
      <c r="C52" s="183"/>
      <c r="D52" s="276"/>
      <c r="E52" s="183"/>
      <c r="F52" s="183"/>
      <c r="G52" s="183"/>
      <c r="H52" s="183"/>
      <c r="I52" s="183"/>
      <c r="J52" s="183"/>
      <c r="K52" s="183"/>
      <c r="L52" s="183"/>
      <c r="M52" s="183"/>
      <c r="N52" s="183"/>
      <c r="O52" s="183"/>
      <c r="P52" s="183"/>
      <c r="Q52" s="183"/>
      <c r="R52" s="183"/>
      <c r="S52" s="183"/>
      <c r="T52" s="183"/>
      <c r="U52" s="183"/>
      <c r="V52" s="183"/>
      <c r="W52" s="183"/>
      <c r="X52" s="183"/>
      <c r="Y52" s="183"/>
      <c r="Z52" s="183"/>
    </row>
    <row r="53" spans="1:26" ht="12.75" customHeight="1" x14ac:dyDescent="0.3">
      <c r="A53" s="183"/>
      <c r="B53" s="183"/>
      <c r="C53" s="183"/>
      <c r="D53" s="276"/>
      <c r="E53" s="183"/>
      <c r="F53" s="183"/>
      <c r="G53" s="183"/>
      <c r="H53" s="183"/>
      <c r="I53" s="183"/>
      <c r="J53" s="183"/>
      <c r="K53" s="183"/>
      <c r="L53" s="183"/>
      <c r="M53" s="183"/>
      <c r="N53" s="183"/>
      <c r="O53" s="183"/>
      <c r="P53" s="183"/>
      <c r="Q53" s="183"/>
      <c r="R53" s="183"/>
      <c r="S53" s="183"/>
      <c r="T53" s="183"/>
      <c r="U53" s="183"/>
      <c r="V53" s="183"/>
      <c r="W53" s="183"/>
      <c r="X53" s="183"/>
      <c r="Y53" s="183"/>
      <c r="Z53" s="183"/>
    </row>
    <row r="54" spans="1:26" ht="12.75" customHeight="1" x14ac:dyDescent="0.3">
      <c r="A54" s="183"/>
      <c r="B54" s="183"/>
      <c r="C54" s="183"/>
      <c r="D54" s="276"/>
      <c r="E54" s="183"/>
      <c r="F54" s="183"/>
      <c r="G54" s="183"/>
      <c r="H54" s="183"/>
      <c r="I54" s="183"/>
      <c r="J54" s="183"/>
      <c r="K54" s="183"/>
      <c r="L54" s="183"/>
      <c r="M54" s="183"/>
      <c r="N54" s="183"/>
      <c r="O54" s="183"/>
      <c r="P54" s="183"/>
      <c r="Q54" s="183"/>
      <c r="R54" s="183"/>
      <c r="S54" s="183"/>
      <c r="T54" s="183"/>
      <c r="U54" s="183"/>
      <c r="V54" s="183"/>
      <c r="W54" s="183"/>
      <c r="X54" s="183"/>
      <c r="Y54" s="183"/>
      <c r="Z54" s="183"/>
    </row>
    <row r="55" spans="1:26" ht="12.75" customHeight="1" x14ac:dyDescent="0.3">
      <c r="A55" s="183"/>
      <c r="B55" s="183"/>
      <c r="C55" s="183"/>
      <c r="D55" s="276"/>
      <c r="E55" s="183"/>
      <c r="F55" s="183"/>
      <c r="G55" s="183"/>
      <c r="H55" s="183"/>
      <c r="I55" s="183"/>
      <c r="J55" s="183"/>
      <c r="K55" s="183"/>
      <c r="L55" s="183"/>
      <c r="M55" s="183"/>
      <c r="N55" s="183"/>
      <c r="O55" s="183"/>
      <c r="P55" s="183"/>
      <c r="Q55" s="183"/>
      <c r="R55" s="183"/>
      <c r="S55" s="183"/>
      <c r="T55" s="183"/>
      <c r="U55" s="183"/>
      <c r="V55" s="183"/>
      <c r="W55" s="183"/>
      <c r="X55" s="183"/>
      <c r="Y55" s="183"/>
      <c r="Z55" s="183"/>
    </row>
    <row r="56" spans="1:26" ht="12.75" customHeight="1" x14ac:dyDescent="0.3">
      <c r="A56" s="183"/>
      <c r="B56" s="183"/>
      <c r="C56" s="183"/>
      <c r="D56" s="276"/>
      <c r="E56" s="183"/>
      <c r="F56" s="183"/>
      <c r="G56" s="183"/>
      <c r="H56" s="183"/>
      <c r="I56" s="183"/>
      <c r="J56" s="183"/>
      <c r="K56" s="183"/>
      <c r="L56" s="183"/>
      <c r="M56" s="183"/>
      <c r="N56" s="183"/>
      <c r="O56" s="183"/>
      <c r="P56" s="183"/>
      <c r="Q56" s="183"/>
      <c r="R56" s="183"/>
      <c r="S56" s="183"/>
      <c r="T56" s="183"/>
      <c r="U56" s="183"/>
      <c r="V56" s="183"/>
      <c r="W56" s="183"/>
      <c r="X56" s="183"/>
      <c r="Y56" s="183"/>
      <c r="Z56" s="183"/>
    </row>
    <row r="57" spans="1:26" ht="12.75" customHeight="1" x14ac:dyDescent="0.3">
      <c r="A57" s="183"/>
      <c r="B57" s="183"/>
      <c r="C57" s="183"/>
      <c r="D57" s="276"/>
      <c r="E57" s="183"/>
      <c r="F57" s="183"/>
      <c r="G57" s="183"/>
      <c r="H57" s="183"/>
      <c r="I57" s="183"/>
      <c r="J57" s="183"/>
      <c r="K57" s="183"/>
      <c r="L57" s="183"/>
      <c r="M57" s="183"/>
      <c r="N57" s="183"/>
      <c r="O57" s="183"/>
      <c r="P57" s="183"/>
      <c r="Q57" s="183"/>
      <c r="R57" s="183"/>
      <c r="S57" s="183"/>
      <c r="T57" s="183"/>
      <c r="U57" s="183"/>
      <c r="V57" s="183"/>
      <c r="W57" s="183"/>
      <c r="X57" s="183"/>
      <c r="Y57" s="183"/>
      <c r="Z57" s="183"/>
    </row>
    <row r="58" spans="1:26" ht="12.75" customHeight="1" x14ac:dyDescent="0.3">
      <c r="A58" s="183"/>
      <c r="B58" s="183"/>
      <c r="C58" s="183"/>
      <c r="D58" s="276"/>
      <c r="E58" s="183"/>
      <c r="F58" s="183"/>
      <c r="G58" s="183"/>
      <c r="H58" s="183"/>
      <c r="I58" s="183"/>
      <c r="J58" s="183"/>
      <c r="K58" s="183"/>
      <c r="L58" s="183"/>
      <c r="M58" s="183"/>
      <c r="N58" s="183"/>
      <c r="O58" s="183"/>
      <c r="P58" s="183"/>
      <c r="Q58" s="183"/>
      <c r="R58" s="183"/>
      <c r="S58" s="183"/>
      <c r="T58" s="183"/>
      <c r="U58" s="183"/>
      <c r="V58" s="183"/>
      <c r="W58" s="183"/>
      <c r="X58" s="183"/>
      <c r="Y58" s="183"/>
      <c r="Z58" s="183"/>
    </row>
    <row r="59" spans="1:26" ht="12.75" customHeight="1" x14ac:dyDescent="0.3">
      <c r="A59" s="183"/>
      <c r="B59" s="183"/>
      <c r="C59" s="183"/>
      <c r="D59" s="276"/>
      <c r="E59" s="183"/>
      <c r="F59" s="183"/>
      <c r="G59" s="183"/>
      <c r="H59" s="183"/>
      <c r="I59" s="183"/>
      <c r="J59" s="183"/>
      <c r="K59" s="183"/>
      <c r="L59" s="183"/>
      <c r="M59" s="183"/>
      <c r="N59" s="183"/>
      <c r="O59" s="183"/>
      <c r="P59" s="183"/>
      <c r="Q59" s="183"/>
      <c r="R59" s="183"/>
      <c r="S59" s="183"/>
      <c r="T59" s="183"/>
      <c r="U59" s="183"/>
      <c r="V59" s="183"/>
      <c r="W59" s="183"/>
      <c r="X59" s="183"/>
      <c r="Y59" s="183"/>
      <c r="Z59" s="183"/>
    </row>
    <row r="60" spans="1:26" ht="12.75" customHeight="1" x14ac:dyDescent="0.3">
      <c r="A60" s="183"/>
      <c r="B60" s="183"/>
      <c r="C60" s="183"/>
      <c r="D60" s="276"/>
      <c r="E60" s="183"/>
      <c r="F60" s="183"/>
      <c r="G60" s="183"/>
      <c r="H60" s="183"/>
      <c r="I60" s="183"/>
      <c r="J60" s="183"/>
      <c r="K60" s="183"/>
      <c r="L60" s="183"/>
      <c r="M60" s="183"/>
      <c r="N60" s="183"/>
      <c r="O60" s="183"/>
      <c r="P60" s="183"/>
      <c r="Q60" s="183"/>
      <c r="R60" s="183"/>
      <c r="S60" s="183"/>
      <c r="T60" s="183"/>
      <c r="U60" s="183"/>
      <c r="V60" s="183"/>
      <c r="W60" s="183"/>
      <c r="X60" s="183"/>
      <c r="Y60" s="183"/>
      <c r="Z60" s="183"/>
    </row>
    <row r="61" spans="1:26" ht="12.75" customHeight="1" x14ac:dyDescent="0.3">
      <c r="A61" s="183"/>
      <c r="B61" s="183"/>
      <c r="C61" s="183"/>
      <c r="D61" s="276"/>
      <c r="E61" s="183"/>
      <c r="F61" s="183"/>
      <c r="G61" s="183"/>
      <c r="H61" s="183"/>
      <c r="I61" s="183"/>
      <c r="J61" s="183"/>
      <c r="K61" s="183"/>
      <c r="L61" s="183"/>
      <c r="M61" s="183"/>
      <c r="N61" s="183"/>
      <c r="O61" s="183"/>
      <c r="P61" s="183"/>
      <c r="Q61" s="183"/>
      <c r="R61" s="183"/>
      <c r="S61" s="183"/>
      <c r="T61" s="183"/>
      <c r="U61" s="183"/>
      <c r="V61" s="183"/>
      <c r="W61" s="183"/>
      <c r="X61" s="183"/>
      <c r="Y61" s="183"/>
      <c r="Z61" s="183"/>
    </row>
    <row r="62" spans="1:26" ht="12.75" customHeight="1" x14ac:dyDescent="0.3">
      <c r="A62" s="183"/>
      <c r="B62" s="183"/>
      <c r="C62" s="183"/>
      <c r="D62" s="276"/>
      <c r="E62" s="183"/>
      <c r="F62" s="183"/>
      <c r="G62" s="183"/>
      <c r="H62" s="183"/>
      <c r="I62" s="183"/>
      <c r="J62" s="183"/>
      <c r="K62" s="183"/>
      <c r="L62" s="183"/>
      <c r="M62" s="183"/>
      <c r="N62" s="183"/>
      <c r="O62" s="183"/>
      <c r="P62" s="183"/>
      <c r="Q62" s="183"/>
      <c r="R62" s="183"/>
      <c r="S62" s="183"/>
      <c r="T62" s="183"/>
      <c r="U62" s="183"/>
      <c r="V62" s="183"/>
      <c r="W62" s="183"/>
      <c r="X62" s="183"/>
      <c r="Y62" s="183"/>
      <c r="Z62" s="183"/>
    </row>
    <row r="63" spans="1:26" ht="12.75" customHeight="1" x14ac:dyDescent="0.3">
      <c r="A63" s="183"/>
      <c r="B63" s="183"/>
      <c r="C63" s="183"/>
      <c r="D63" s="276"/>
      <c r="E63" s="183"/>
      <c r="F63" s="183"/>
      <c r="G63" s="183"/>
      <c r="H63" s="183"/>
      <c r="I63" s="183"/>
      <c r="J63" s="183"/>
      <c r="K63" s="183"/>
      <c r="L63" s="183"/>
      <c r="M63" s="183"/>
      <c r="N63" s="183"/>
      <c r="O63" s="183"/>
      <c r="P63" s="183"/>
      <c r="Q63" s="183"/>
      <c r="R63" s="183"/>
      <c r="S63" s="183"/>
      <c r="T63" s="183"/>
      <c r="U63" s="183"/>
      <c r="V63" s="183"/>
      <c r="W63" s="183"/>
      <c r="X63" s="183"/>
      <c r="Y63" s="183"/>
      <c r="Z63" s="183"/>
    </row>
    <row r="64" spans="1:26" ht="12.75" customHeight="1" x14ac:dyDescent="0.3">
      <c r="A64" s="183"/>
      <c r="B64" s="183"/>
      <c r="C64" s="183"/>
      <c r="D64" s="276"/>
      <c r="E64" s="183"/>
      <c r="F64" s="183"/>
      <c r="G64" s="183"/>
      <c r="H64" s="183"/>
      <c r="I64" s="183"/>
      <c r="J64" s="183"/>
      <c r="K64" s="183"/>
      <c r="L64" s="183"/>
      <c r="M64" s="183"/>
      <c r="N64" s="183"/>
      <c r="O64" s="183"/>
      <c r="P64" s="183"/>
      <c r="Q64" s="183"/>
      <c r="R64" s="183"/>
      <c r="S64" s="183"/>
      <c r="T64" s="183"/>
      <c r="U64" s="183"/>
      <c r="V64" s="183"/>
      <c r="W64" s="183"/>
      <c r="X64" s="183"/>
      <c r="Y64" s="183"/>
      <c r="Z64" s="183"/>
    </row>
    <row r="65" spans="1:26" ht="12.75" customHeight="1" x14ac:dyDescent="0.3">
      <c r="A65" s="183"/>
      <c r="B65" s="183"/>
      <c r="C65" s="183"/>
      <c r="D65" s="276"/>
      <c r="E65" s="183"/>
      <c r="F65" s="183"/>
      <c r="G65" s="183"/>
      <c r="H65" s="183"/>
      <c r="I65" s="183"/>
      <c r="J65" s="183"/>
      <c r="K65" s="183"/>
      <c r="L65" s="183"/>
      <c r="M65" s="183"/>
      <c r="N65" s="183"/>
      <c r="O65" s="183"/>
      <c r="P65" s="183"/>
      <c r="Q65" s="183"/>
      <c r="R65" s="183"/>
      <c r="S65" s="183"/>
      <c r="T65" s="183"/>
      <c r="U65" s="183"/>
      <c r="V65" s="183"/>
      <c r="W65" s="183"/>
      <c r="X65" s="183"/>
      <c r="Y65" s="183"/>
      <c r="Z65" s="183"/>
    </row>
    <row r="66" spans="1:26" ht="12.75" customHeight="1" x14ac:dyDescent="0.3">
      <c r="A66" s="183"/>
      <c r="B66" s="183"/>
      <c r="C66" s="183"/>
      <c r="D66" s="276"/>
      <c r="E66" s="183"/>
      <c r="F66" s="183"/>
      <c r="G66" s="183"/>
      <c r="H66" s="183"/>
      <c r="I66" s="183"/>
      <c r="J66" s="183"/>
      <c r="K66" s="183"/>
      <c r="L66" s="183"/>
      <c r="M66" s="183"/>
      <c r="N66" s="183"/>
      <c r="O66" s="183"/>
      <c r="P66" s="183"/>
      <c r="Q66" s="183"/>
      <c r="R66" s="183"/>
      <c r="S66" s="183"/>
      <c r="T66" s="183"/>
      <c r="U66" s="183"/>
      <c r="V66" s="183"/>
      <c r="W66" s="183"/>
      <c r="X66" s="183"/>
      <c r="Y66" s="183"/>
      <c r="Z66" s="183"/>
    </row>
    <row r="67" spans="1:26" ht="12.75" customHeight="1" x14ac:dyDescent="0.3">
      <c r="A67" s="183"/>
      <c r="B67" s="183"/>
      <c r="C67" s="183"/>
      <c r="D67" s="276"/>
      <c r="E67" s="183"/>
      <c r="F67" s="183"/>
      <c r="G67" s="183"/>
      <c r="H67" s="183"/>
      <c r="I67" s="183"/>
      <c r="J67" s="183"/>
      <c r="K67" s="183"/>
      <c r="L67" s="183"/>
      <c r="M67" s="183"/>
      <c r="N67" s="183"/>
      <c r="O67" s="183"/>
      <c r="P67" s="183"/>
      <c r="Q67" s="183"/>
      <c r="R67" s="183"/>
      <c r="S67" s="183"/>
      <c r="T67" s="183"/>
      <c r="U67" s="183"/>
      <c r="V67" s="183"/>
      <c r="W67" s="183"/>
      <c r="X67" s="183"/>
      <c r="Y67" s="183"/>
      <c r="Z67" s="183"/>
    </row>
    <row r="68" spans="1:26" ht="12.75" customHeight="1" x14ac:dyDescent="0.3">
      <c r="A68" s="183"/>
      <c r="B68" s="183"/>
      <c r="C68" s="183"/>
      <c r="D68" s="276"/>
      <c r="E68" s="183"/>
      <c r="F68" s="183"/>
      <c r="G68" s="183"/>
      <c r="H68" s="183"/>
      <c r="I68" s="183"/>
      <c r="J68" s="183"/>
      <c r="K68" s="183"/>
      <c r="L68" s="183"/>
      <c r="M68" s="183"/>
      <c r="N68" s="183"/>
      <c r="O68" s="183"/>
      <c r="P68" s="183"/>
      <c r="Q68" s="183"/>
      <c r="R68" s="183"/>
      <c r="S68" s="183"/>
      <c r="T68" s="183"/>
      <c r="U68" s="183"/>
      <c r="V68" s="183"/>
      <c r="W68" s="183"/>
      <c r="X68" s="183"/>
      <c r="Y68" s="183"/>
      <c r="Z68" s="183"/>
    </row>
    <row r="69" spans="1:26" ht="12.75" customHeight="1" x14ac:dyDescent="0.3">
      <c r="A69" s="183"/>
      <c r="B69" s="183"/>
      <c r="C69" s="183"/>
      <c r="D69" s="276"/>
      <c r="E69" s="183"/>
      <c r="F69" s="183"/>
      <c r="G69" s="183"/>
      <c r="H69" s="183"/>
      <c r="I69" s="183"/>
      <c r="J69" s="183"/>
      <c r="K69" s="183"/>
      <c r="L69" s="183"/>
      <c r="M69" s="183"/>
      <c r="N69" s="183"/>
      <c r="O69" s="183"/>
      <c r="P69" s="183"/>
      <c r="Q69" s="183"/>
      <c r="R69" s="183"/>
      <c r="S69" s="183"/>
      <c r="T69" s="183"/>
      <c r="U69" s="183"/>
      <c r="V69" s="183"/>
      <c r="W69" s="183"/>
      <c r="X69" s="183"/>
      <c r="Y69" s="183"/>
      <c r="Z69" s="183"/>
    </row>
    <row r="70" spans="1:26" ht="12.75" customHeight="1" x14ac:dyDescent="0.3">
      <c r="A70" s="183"/>
      <c r="B70" s="183"/>
      <c r="C70" s="183"/>
      <c r="D70" s="276"/>
      <c r="E70" s="183"/>
      <c r="F70" s="183"/>
      <c r="G70" s="183"/>
      <c r="H70" s="183"/>
      <c r="I70" s="183"/>
      <c r="J70" s="183"/>
      <c r="K70" s="183"/>
      <c r="L70" s="183"/>
      <c r="M70" s="183"/>
      <c r="N70" s="183"/>
      <c r="O70" s="183"/>
      <c r="P70" s="183"/>
      <c r="Q70" s="183"/>
      <c r="R70" s="183"/>
      <c r="S70" s="183"/>
      <c r="T70" s="183"/>
      <c r="U70" s="183"/>
      <c r="V70" s="183"/>
      <c r="W70" s="183"/>
      <c r="X70" s="183"/>
      <c r="Y70" s="183"/>
      <c r="Z70" s="183"/>
    </row>
    <row r="71" spans="1:26" ht="12.75" customHeight="1" x14ac:dyDescent="0.3">
      <c r="A71" s="183"/>
      <c r="B71" s="183"/>
      <c r="C71" s="183"/>
      <c r="D71" s="276"/>
      <c r="E71" s="183"/>
      <c r="F71" s="183"/>
      <c r="G71" s="183"/>
      <c r="H71" s="183"/>
      <c r="I71" s="183"/>
      <c r="J71" s="183"/>
      <c r="K71" s="183"/>
      <c r="L71" s="183"/>
      <c r="M71" s="183"/>
      <c r="N71" s="183"/>
      <c r="O71" s="183"/>
      <c r="P71" s="183"/>
      <c r="Q71" s="183"/>
      <c r="R71" s="183"/>
      <c r="S71" s="183"/>
      <c r="T71" s="183"/>
      <c r="U71" s="183"/>
      <c r="V71" s="183"/>
      <c r="W71" s="183"/>
      <c r="X71" s="183"/>
      <c r="Y71" s="183"/>
      <c r="Z71" s="183"/>
    </row>
    <row r="72" spans="1:26" ht="12.75" customHeight="1" x14ac:dyDescent="0.3">
      <c r="A72" s="183"/>
      <c r="B72" s="183"/>
      <c r="C72" s="183"/>
      <c r="D72" s="276"/>
      <c r="E72" s="183"/>
      <c r="F72" s="183"/>
      <c r="G72" s="183"/>
      <c r="H72" s="183"/>
      <c r="I72" s="183"/>
      <c r="J72" s="183"/>
      <c r="K72" s="183"/>
      <c r="L72" s="183"/>
      <c r="M72" s="183"/>
      <c r="N72" s="183"/>
      <c r="O72" s="183"/>
      <c r="P72" s="183"/>
      <c r="Q72" s="183"/>
      <c r="R72" s="183"/>
      <c r="S72" s="183"/>
      <c r="T72" s="183"/>
      <c r="U72" s="183"/>
      <c r="V72" s="183"/>
      <c r="W72" s="183"/>
      <c r="X72" s="183"/>
      <c r="Y72" s="183"/>
      <c r="Z72" s="183"/>
    </row>
    <row r="73" spans="1:26" ht="12.75" customHeight="1" x14ac:dyDescent="0.3">
      <c r="A73" s="183"/>
      <c r="B73" s="183"/>
      <c r="C73" s="183"/>
      <c r="D73" s="276"/>
      <c r="E73" s="183"/>
      <c r="F73" s="183"/>
      <c r="G73" s="183"/>
      <c r="H73" s="183"/>
      <c r="I73" s="183"/>
      <c r="J73" s="183"/>
      <c r="K73" s="183"/>
      <c r="L73" s="183"/>
      <c r="M73" s="183"/>
      <c r="N73" s="183"/>
      <c r="O73" s="183"/>
      <c r="P73" s="183"/>
      <c r="Q73" s="183"/>
      <c r="R73" s="183"/>
      <c r="S73" s="183"/>
      <c r="T73" s="183"/>
      <c r="U73" s="183"/>
      <c r="V73" s="183"/>
      <c r="W73" s="183"/>
      <c r="X73" s="183"/>
      <c r="Y73" s="183"/>
      <c r="Z73" s="183"/>
    </row>
    <row r="74" spans="1:26" ht="12.75" customHeight="1" x14ac:dyDescent="0.3">
      <c r="A74" s="183"/>
      <c r="B74" s="183"/>
      <c r="C74" s="183"/>
      <c r="D74" s="276"/>
      <c r="E74" s="183"/>
      <c r="F74" s="183"/>
      <c r="G74" s="183"/>
      <c r="H74" s="183"/>
      <c r="I74" s="183"/>
      <c r="J74" s="183"/>
      <c r="K74" s="183"/>
      <c r="L74" s="183"/>
      <c r="M74" s="183"/>
      <c r="N74" s="183"/>
      <c r="O74" s="183"/>
      <c r="P74" s="183"/>
      <c r="Q74" s="183"/>
      <c r="R74" s="183"/>
      <c r="S74" s="183"/>
      <c r="T74" s="183"/>
      <c r="U74" s="183"/>
      <c r="V74" s="183"/>
      <c r="W74" s="183"/>
      <c r="X74" s="183"/>
      <c r="Y74" s="183"/>
      <c r="Z74" s="183"/>
    </row>
    <row r="75" spans="1:26" ht="12.75" customHeight="1" x14ac:dyDescent="0.3">
      <c r="A75" s="183"/>
      <c r="B75" s="183"/>
      <c r="C75" s="183"/>
      <c r="D75" s="276"/>
      <c r="E75" s="183"/>
      <c r="F75" s="183"/>
      <c r="G75" s="183"/>
      <c r="H75" s="183"/>
      <c r="I75" s="183"/>
      <c r="J75" s="183"/>
      <c r="K75" s="183"/>
      <c r="L75" s="183"/>
      <c r="M75" s="183"/>
      <c r="N75" s="183"/>
      <c r="O75" s="183"/>
      <c r="P75" s="183"/>
      <c r="Q75" s="183"/>
      <c r="R75" s="183"/>
      <c r="S75" s="183"/>
      <c r="T75" s="183"/>
      <c r="U75" s="183"/>
      <c r="V75" s="183"/>
      <c r="W75" s="183"/>
      <c r="X75" s="183"/>
      <c r="Y75" s="183"/>
      <c r="Z75" s="183"/>
    </row>
    <row r="76" spans="1:26" ht="12.75" customHeight="1" x14ac:dyDescent="0.3">
      <c r="A76" s="183"/>
      <c r="B76" s="183"/>
      <c r="C76" s="183"/>
      <c r="D76" s="276"/>
      <c r="E76" s="183"/>
      <c r="F76" s="183"/>
      <c r="G76" s="183"/>
      <c r="H76" s="183"/>
      <c r="I76" s="183"/>
      <c r="J76" s="183"/>
      <c r="K76" s="183"/>
      <c r="L76" s="183"/>
      <c r="M76" s="183"/>
      <c r="N76" s="183"/>
      <c r="O76" s="183"/>
      <c r="P76" s="183"/>
      <c r="Q76" s="183"/>
      <c r="R76" s="183"/>
      <c r="S76" s="183"/>
      <c r="T76" s="183"/>
      <c r="U76" s="183"/>
      <c r="V76" s="183"/>
      <c r="W76" s="183"/>
      <c r="X76" s="183"/>
      <c r="Y76" s="183"/>
      <c r="Z76" s="183"/>
    </row>
    <row r="77" spans="1:26" ht="12.75" customHeight="1" x14ac:dyDescent="0.3">
      <c r="A77" s="183"/>
      <c r="B77" s="183"/>
      <c r="C77" s="183"/>
      <c r="D77" s="276"/>
      <c r="E77" s="183"/>
      <c r="F77" s="183"/>
      <c r="G77" s="183"/>
      <c r="H77" s="183"/>
      <c r="I77" s="183"/>
      <c r="J77" s="183"/>
      <c r="K77" s="183"/>
      <c r="L77" s="183"/>
      <c r="M77" s="183"/>
      <c r="N77" s="183"/>
      <c r="O77" s="183"/>
      <c r="P77" s="183"/>
      <c r="Q77" s="183"/>
      <c r="R77" s="183"/>
      <c r="S77" s="183"/>
      <c r="T77" s="183"/>
      <c r="U77" s="183"/>
      <c r="V77" s="183"/>
      <c r="W77" s="183"/>
      <c r="X77" s="183"/>
      <c r="Y77" s="183"/>
      <c r="Z77" s="183"/>
    </row>
    <row r="78" spans="1:26" ht="12.75" customHeight="1" x14ac:dyDescent="0.3">
      <c r="A78" s="183"/>
      <c r="B78" s="183"/>
      <c r="C78" s="183"/>
      <c r="D78" s="276"/>
      <c r="E78" s="183"/>
      <c r="F78" s="183"/>
      <c r="G78" s="183"/>
      <c r="H78" s="183"/>
      <c r="I78" s="183"/>
      <c r="J78" s="183"/>
      <c r="K78" s="183"/>
      <c r="L78" s="183"/>
      <c r="M78" s="183"/>
      <c r="N78" s="183"/>
      <c r="O78" s="183"/>
      <c r="P78" s="183"/>
      <c r="Q78" s="183"/>
      <c r="R78" s="183"/>
      <c r="S78" s="183"/>
      <c r="T78" s="183"/>
      <c r="U78" s="183"/>
      <c r="V78" s="183"/>
      <c r="W78" s="183"/>
      <c r="X78" s="183"/>
      <c r="Y78" s="183"/>
      <c r="Z78" s="183"/>
    </row>
    <row r="79" spans="1:26" ht="12.75" customHeight="1" x14ac:dyDescent="0.3">
      <c r="A79" s="183"/>
      <c r="B79" s="183"/>
      <c r="C79" s="183"/>
      <c r="D79" s="276"/>
      <c r="E79" s="183"/>
      <c r="F79" s="183"/>
      <c r="G79" s="183"/>
      <c r="H79" s="183"/>
      <c r="I79" s="183"/>
      <c r="J79" s="183"/>
      <c r="K79" s="183"/>
      <c r="L79" s="183"/>
      <c r="M79" s="183"/>
      <c r="N79" s="183"/>
      <c r="O79" s="183"/>
      <c r="P79" s="183"/>
      <c r="Q79" s="183"/>
      <c r="R79" s="183"/>
      <c r="S79" s="183"/>
      <c r="T79" s="183"/>
      <c r="U79" s="183"/>
      <c r="V79" s="183"/>
      <c r="W79" s="183"/>
      <c r="X79" s="183"/>
      <c r="Y79" s="183"/>
      <c r="Z79" s="183"/>
    </row>
    <row r="80" spans="1:26" ht="12.75" customHeight="1" x14ac:dyDescent="0.3">
      <c r="A80" s="183"/>
      <c r="B80" s="183"/>
      <c r="C80" s="183"/>
      <c r="D80" s="276"/>
      <c r="E80" s="183"/>
      <c r="F80" s="183"/>
      <c r="G80" s="183"/>
      <c r="H80" s="183"/>
      <c r="I80" s="183"/>
      <c r="J80" s="183"/>
      <c r="K80" s="183"/>
      <c r="L80" s="183"/>
      <c r="M80" s="183"/>
      <c r="N80" s="183"/>
      <c r="O80" s="183"/>
      <c r="P80" s="183"/>
      <c r="Q80" s="183"/>
      <c r="R80" s="183"/>
      <c r="S80" s="183"/>
      <c r="T80" s="183"/>
      <c r="U80" s="183"/>
      <c r="V80" s="183"/>
      <c r="W80" s="183"/>
      <c r="X80" s="183"/>
      <c r="Y80" s="183"/>
      <c r="Z80" s="183"/>
    </row>
    <row r="81" spans="1:26" ht="12.75" customHeight="1" x14ac:dyDescent="0.3">
      <c r="A81" s="183"/>
      <c r="B81" s="183"/>
      <c r="C81" s="183"/>
      <c r="D81" s="276"/>
      <c r="E81" s="183"/>
      <c r="F81" s="183"/>
      <c r="G81" s="183"/>
      <c r="H81" s="183"/>
      <c r="I81" s="183"/>
      <c r="J81" s="183"/>
      <c r="K81" s="183"/>
      <c r="L81" s="183"/>
      <c r="M81" s="183"/>
      <c r="N81" s="183"/>
      <c r="O81" s="183"/>
      <c r="P81" s="183"/>
      <c r="Q81" s="183"/>
      <c r="R81" s="183"/>
      <c r="S81" s="183"/>
      <c r="T81" s="183"/>
      <c r="U81" s="183"/>
      <c r="V81" s="183"/>
      <c r="W81" s="183"/>
      <c r="X81" s="183"/>
      <c r="Y81" s="183"/>
      <c r="Z81" s="183"/>
    </row>
    <row r="82" spans="1:26" ht="12.75" customHeight="1" x14ac:dyDescent="0.3">
      <c r="A82" s="183"/>
      <c r="B82" s="183"/>
      <c r="C82" s="183"/>
      <c r="D82" s="276"/>
      <c r="E82" s="183"/>
      <c r="F82" s="183"/>
      <c r="G82" s="183"/>
      <c r="H82" s="183"/>
      <c r="I82" s="183"/>
      <c r="J82" s="183"/>
      <c r="K82" s="183"/>
      <c r="L82" s="183"/>
      <c r="M82" s="183"/>
      <c r="N82" s="183"/>
      <c r="O82" s="183"/>
      <c r="P82" s="183"/>
      <c r="Q82" s="183"/>
      <c r="R82" s="183"/>
      <c r="S82" s="183"/>
      <c r="T82" s="183"/>
      <c r="U82" s="183"/>
      <c r="V82" s="183"/>
      <c r="W82" s="183"/>
      <c r="X82" s="183"/>
      <c r="Y82" s="183"/>
      <c r="Z82" s="183"/>
    </row>
    <row r="83" spans="1:26" ht="12.75" customHeight="1" x14ac:dyDescent="0.3">
      <c r="A83" s="183"/>
      <c r="B83" s="183"/>
      <c r="C83" s="183"/>
      <c r="D83" s="276"/>
      <c r="E83" s="183"/>
      <c r="F83" s="183"/>
      <c r="G83" s="183"/>
      <c r="H83" s="183"/>
      <c r="I83" s="183"/>
      <c r="J83" s="183"/>
      <c r="K83" s="183"/>
      <c r="L83" s="183"/>
      <c r="M83" s="183"/>
      <c r="N83" s="183"/>
      <c r="O83" s="183"/>
      <c r="P83" s="183"/>
      <c r="Q83" s="183"/>
      <c r="R83" s="183"/>
      <c r="S83" s="183"/>
      <c r="T83" s="183"/>
      <c r="U83" s="183"/>
      <c r="V83" s="183"/>
      <c r="W83" s="183"/>
      <c r="X83" s="183"/>
      <c r="Y83" s="183"/>
      <c r="Z83" s="183"/>
    </row>
    <row r="84" spans="1:26" ht="12.75" customHeight="1" x14ac:dyDescent="0.3">
      <c r="A84" s="183"/>
      <c r="B84" s="183"/>
      <c r="C84" s="183"/>
      <c r="D84" s="276"/>
      <c r="E84" s="183"/>
      <c r="F84" s="183"/>
      <c r="G84" s="183"/>
      <c r="H84" s="183"/>
      <c r="I84" s="183"/>
      <c r="J84" s="183"/>
      <c r="K84" s="183"/>
      <c r="L84" s="183"/>
      <c r="M84" s="183"/>
      <c r="N84" s="183"/>
      <c r="O84" s="183"/>
      <c r="P84" s="183"/>
      <c r="Q84" s="183"/>
      <c r="R84" s="183"/>
      <c r="S84" s="183"/>
      <c r="T84" s="183"/>
      <c r="U84" s="183"/>
      <c r="V84" s="183"/>
      <c r="W84" s="183"/>
      <c r="X84" s="183"/>
      <c r="Y84" s="183"/>
      <c r="Z84" s="183"/>
    </row>
    <row r="85" spans="1:26" ht="12.75" customHeight="1" x14ac:dyDescent="0.3">
      <c r="A85" s="183"/>
      <c r="B85" s="183"/>
      <c r="C85" s="183"/>
      <c r="D85" s="276"/>
      <c r="E85" s="183"/>
      <c r="F85" s="183"/>
      <c r="G85" s="183"/>
      <c r="H85" s="183"/>
      <c r="I85" s="183"/>
      <c r="J85" s="183"/>
      <c r="K85" s="183"/>
      <c r="L85" s="183"/>
      <c r="M85" s="183"/>
      <c r="N85" s="183"/>
      <c r="O85" s="183"/>
      <c r="P85" s="183"/>
      <c r="Q85" s="183"/>
      <c r="R85" s="183"/>
      <c r="S85" s="183"/>
      <c r="T85" s="183"/>
      <c r="U85" s="183"/>
      <c r="V85" s="183"/>
      <c r="W85" s="183"/>
      <c r="X85" s="183"/>
      <c r="Y85" s="183"/>
      <c r="Z85" s="183"/>
    </row>
    <row r="86" spans="1:26" ht="12.75" customHeight="1" x14ac:dyDescent="0.3">
      <c r="A86" s="183"/>
      <c r="B86" s="183"/>
      <c r="C86" s="183"/>
      <c r="D86" s="276"/>
      <c r="E86" s="183"/>
      <c r="F86" s="183"/>
      <c r="G86" s="183"/>
      <c r="H86" s="183"/>
      <c r="I86" s="183"/>
      <c r="J86" s="183"/>
      <c r="K86" s="183"/>
      <c r="L86" s="183"/>
      <c r="M86" s="183"/>
      <c r="N86" s="183"/>
      <c r="O86" s="183"/>
      <c r="P86" s="183"/>
      <c r="Q86" s="183"/>
      <c r="R86" s="183"/>
      <c r="S86" s="183"/>
      <c r="T86" s="183"/>
      <c r="U86" s="183"/>
      <c r="V86" s="183"/>
      <c r="W86" s="183"/>
      <c r="X86" s="183"/>
      <c r="Y86" s="183"/>
      <c r="Z86" s="183"/>
    </row>
    <row r="87" spans="1:26" ht="12.75" customHeight="1" x14ac:dyDescent="0.3">
      <c r="A87" s="183"/>
      <c r="B87" s="183"/>
      <c r="C87" s="183"/>
      <c r="D87" s="276"/>
      <c r="E87" s="183"/>
      <c r="F87" s="183"/>
      <c r="G87" s="183"/>
      <c r="H87" s="183"/>
      <c r="I87" s="183"/>
      <c r="J87" s="183"/>
      <c r="K87" s="183"/>
      <c r="L87" s="183"/>
      <c r="M87" s="183"/>
      <c r="N87" s="183"/>
      <c r="O87" s="183"/>
      <c r="P87" s="183"/>
      <c r="Q87" s="183"/>
      <c r="R87" s="183"/>
      <c r="S87" s="183"/>
      <c r="T87" s="183"/>
      <c r="U87" s="183"/>
      <c r="V87" s="183"/>
      <c r="W87" s="183"/>
      <c r="X87" s="183"/>
      <c r="Y87" s="183"/>
      <c r="Z87" s="183"/>
    </row>
    <row r="88" spans="1:26" ht="12.75" customHeight="1" x14ac:dyDescent="0.3">
      <c r="A88" s="183"/>
      <c r="B88" s="183"/>
      <c r="C88" s="183"/>
      <c r="D88" s="276"/>
      <c r="E88" s="183"/>
      <c r="F88" s="183"/>
      <c r="G88" s="183"/>
      <c r="H88" s="183"/>
      <c r="I88" s="183"/>
      <c r="J88" s="183"/>
      <c r="K88" s="183"/>
      <c r="L88" s="183"/>
      <c r="M88" s="183"/>
      <c r="N88" s="183"/>
      <c r="O88" s="183"/>
      <c r="P88" s="183"/>
      <c r="Q88" s="183"/>
      <c r="R88" s="183"/>
      <c r="S88" s="183"/>
      <c r="T88" s="183"/>
      <c r="U88" s="183"/>
      <c r="V88" s="183"/>
      <c r="W88" s="183"/>
      <c r="X88" s="183"/>
      <c r="Y88" s="183"/>
      <c r="Z88" s="183"/>
    </row>
    <row r="89" spans="1:26" ht="12.75" customHeight="1" x14ac:dyDescent="0.3">
      <c r="A89" s="183"/>
      <c r="B89" s="183"/>
      <c r="C89" s="183"/>
      <c r="D89" s="276"/>
      <c r="E89" s="183"/>
      <c r="F89" s="183"/>
      <c r="G89" s="183"/>
      <c r="H89" s="183"/>
      <c r="I89" s="183"/>
      <c r="J89" s="183"/>
      <c r="K89" s="183"/>
      <c r="L89" s="183"/>
      <c r="M89" s="183"/>
      <c r="N89" s="183"/>
      <c r="O89" s="183"/>
      <c r="P89" s="183"/>
      <c r="Q89" s="183"/>
      <c r="R89" s="183"/>
      <c r="S89" s="183"/>
      <c r="T89" s="183"/>
      <c r="U89" s="183"/>
      <c r="V89" s="183"/>
      <c r="W89" s="183"/>
      <c r="X89" s="183"/>
      <c r="Y89" s="183"/>
      <c r="Z89" s="183"/>
    </row>
    <row r="90" spans="1:26" ht="12.75" customHeight="1" x14ac:dyDescent="0.3">
      <c r="A90" s="183"/>
      <c r="B90" s="183"/>
      <c r="C90" s="183"/>
      <c r="D90" s="276"/>
      <c r="E90" s="183"/>
      <c r="F90" s="183"/>
      <c r="G90" s="183"/>
      <c r="H90" s="183"/>
      <c r="I90" s="183"/>
      <c r="J90" s="183"/>
      <c r="K90" s="183"/>
      <c r="L90" s="183"/>
      <c r="M90" s="183"/>
      <c r="N90" s="183"/>
      <c r="O90" s="183"/>
      <c r="P90" s="183"/>
      <c r="Q90" s="183"/>
      <c r="R90" s="183"/>
      <c r="S90" s="183"/>
      <c r="T90" s="183"/>
      <c r="U90" s="183"/>
      <c r="V90" s="183"/>
      <c r="W90" s="183"/>
      <c r="X90" s="183"/>
      <c r="Y90" s="183"/>
      <c r="Z90" s="183"/>
    </row>
    <row r="91" spans="1:26" ht="12.75" customHeight="1" x14ac:dyDescent="0.3">
      <c r="A91" s="183"/>
      <c r="B91" s="183"/>
      <c r="C91" s="183"/>
      <c r="D91" s="276"/>
      <c r="E91" s="183"/>
      <c r="F91" s="183"/>
      <c r="G91" s="183"/>
      <c r="H91" s="183"/>
      <c r="I91" s="183"/>
      <c r="J91" s="183"/>
      <c r="K91" s="183"/>
      <c r="L91" s="183"/>
      <c r="M91" s="183"/>
      <c r="N91" s="183"/>
      <c r="O91" s="183"/>
      <c r="P91" s="183"/>
      <c r="Q91" s="183"/>
      <c r="R91" s="183"/>
      <c r="S91" s="183"/>
      <c r="T91" s="183"/>
      <c r="U91" s="183"/>
      <c r="V91" s="183"/>
      <c r="W91" s="183"/>
      <c r="X91" s="183"/>
      <c r="Y91" s="183"/>
      <c r="Z91" s="183"/>
    </row>
    <row r="92" spans="1:26" ht="12.75" customHeight="1" x14ac:dyDescent="0.3">
      <c r="A92" s="183"/>
      <c r="B92" s="183"/>
      <c r="C92" s="183"/>
      <c r="D92" s="276"/>
      <c r="E92" s="183"/>
      <c r="F92" s="183"/>
      <c r="G92" s="183"/>
      <c r="H92" s="183"/>
      <c r="I92" s="183"/>
      <c r="J92" s="183"/>
      <c r="K92" s="183"/>
      <c r="L92" s="183"/>
      <c r="M92" s="183"/>
      <c r="N92" s="183"/>
      <c r="O92" s="183"/>
      <c r="P92" s="183"/>
      <c r="Q92" s="183"/>
      <c r="R92" s="183"/>
      <c r="S92" s="183"/>
      <c r="T92" s="183"/>
      <c r="U92" s="183"/>
      <c r="V92" s="183"/>
      <c r="W92" s="183"/>
      <c r="X92" s="183"/>
      <c r="Y92" s="183"/>
      <c r="Z92" s="183"/>
    </row>
    <row r="93" spans="1:26" ht="12.75" customHeight="1" x14ac:dyDescent="0.3">
      <c r="A93" s="183"/>
      <c r="B93" s="183"/>
      <c r="C93" s="183"/>
      <c r="D93" s="276"/>
      <c r="E93" s="183"/>
      <c r="F93" s="183"/>
      <c r="G93" s="183"/>
      <c r="H93" s="183"/>
      <c r="I93" s="183"/>
      <c r="J93" s="183"/>
      <c r="K93" s="183"/>
      <c r="L93" s="183"/>
      <c r="M93" s="183"/>
      <c r="N93" s="183"/>
      <c r="O93" s="183"/>
      <c r="P93" s="183"/>
      <c r="Q93" s="183"/>
      <c r="R93" s="183"/>
      <c r="S93" s="183"/>
      <c r="T93" s="183"/>
      <c r="U93" s="183"/>
      <c r="V93" s="183"/>
      <c r="W93" s="183"/>
      <c r="X93" s="183"/>
      <c r="Y93" s="183"/>
      <c r="Z93" s="183"/>
    </row>
    <row r="94" spans="1:26" ht="12.75" customHeight="1" x14ac:dyDescent="0.3">
      <c r="A94" s="183"/>
      <c r="B94" s="183"/>
      <c r="C94" s="183"/>
      <c r="D94" s="276"/>
      <c r="E94" s="183"/>
      <c r="F94" s="183"/>
      <c r="G94" s="183"/>
      <c r="H94" s="183"/>
      <c r="I94" s="183"/>
      <c r="J94" s="183"/>
      <c r="K94" s="183"/>
      <c r="L94" s="183"/>
      <c r="M94" s="183"/>
      <c r="N94" s="183"/>
      <c r="O94" s="183"/>
      <c r="P94" s="183"/>
      <c r="Q94" s="183"/>
      <c r="R94" s="183"/>
      <c r="S94" s="183"/>
      <c r="T94" s="183"/>
      <c r="U94" s="183"/>
      <c r="V94" s="183"/>
      <c r="W94" s="183"/>
      <c r="X94" s="183"/>
      <c r="Y94" s="183"/>
      <c r="Z94" s="183"/>
    </row>
    <row r="95" spans="1:26" ht="12.75" customHeight="1" x14ac:dyDescent="0.3">
      <c r="A95" s="183"/>
      <c r="B95" s="183"/>
      <c r="C95" s="183"/>
      <c r="D95" s="276"/>
      <c r="E95" s="183"/>
      <c r="F95" s="183"/>
      <c r="G95" s="183"/>
      <c r="H95" s="183"/>
      <c r="I95" s="183"/>
      <c r="J95" s="183"/>
      <c r="K95" s="183"/>
      <c r="L95" s="183"/>
      <c r="M95" s="183"/>
      <c r="N95" s="183"/>
      <c r="O95" s="183"/>
      <c r="P95" s="183"/>
      <c r="Q95" s="183"/>
      <c r="R95" s="183"/>
      <c r="S95" s="183"/>
      <c r="T95" s="183"/>
      <c r="U95" s="183"/>
      <c r="V95" s="183"/>
      <c r="W95" s="183"/>
      <c r="X95" s="183"/>
      <c r="Y95" s="183"/>
      <c r="Z95" s="183"/>
    </row>
    <row r="96" spans="1:26" ht="12.75" customHeight="1" x14ac:dyDescent="0.3">
      <c r="A96" s="183"/>
      <c r="B96" s="183"/>
      <c r="C96" s="183"/>
      <c r="D96" s="276"/>
      <c r="E96" s="183"/>
      <c r="F96" s="183"/>
      <c r="G96" s="183"/>
      <c r="H96" s="183"/>
      <c r="I96" s="183"/>
      <c r="J96" s="183"/>
      <c r="K96" s="183"/>
      <c r="L96" s="183"/>
      <c r="M96" s="183"/>
      <c r="N96" s="183"/>
      <c r="O96" s="183"/>
      <c r="P96" s="183"/>
      <c r="Q96" s="183"/>
      <c r="R96" s="183"/>
      <c r="S96" s="183"/>
      <c r="T96" s="183"/>
      <c r="U96" s="183"/>
      <c r="V96" s="183"/>
      <c r="W96" s="183"/>
      <c r="X96" s="183"/>
      <c r="Y96" s="183"/>
      <c r="Z96" s="183"/>
    </row>
    <row r="97" spans="1:26" ht="12.75" customHeight="1" x14ac:dyDescent="0.3">
      <c r="A97" s="183"/>
      <c r="B97" s="183"/>
      <c r="C97" s="183"/>
      <c r="D97" s="276"/>
      <c r="E97" s="183"/>
      <c r="F97" s="183"/>
      <c r="G97" s="183"/>
      <c r="H97" s="183"/>
      <c r="I97" s="183"/>
      <c r="J97" s="183"/>
      <c r="K97" s="183"/>
      <c r="L97" s="183"/>
      <c r="M97" s="183"/>
      <c r="N97" s="183"/>
      <c r="O97" s="183"/>
      <c r="P97" s="183"/>
      <c r="Q97" s="183"/>
      <c r="R97" s="183"/>
      <c r="S97" s="183"/>
      <c r="T97" s="183"/>
      <c r="U97" s="183"/>
      <c r="V97" s="183"/>
      <c r="W97" s="183"/>
      <c r="X97" s="183"/>
      <c r="Y97" s="183"/>
      <c r="Z97" s="183"/>
    </row>
    <row r="98" spans="1:26" ht="12.75" customHeight="1" x14ac:dyDescent="0.3">
      <c r="A98" s="183"/>
      <c r="B98" s="183"/>
      <c r="C98" s="183"/>
      <c r="D98" s="276"/>
      <c r="E98" s="183"/>
      <c r="F98" s="183"/>
      <c r="G98" s="183"/>
      <c r="H98" s="183"/>
      <c r="I98" s="183"/>
      <c r="J98" s="183"/>
      <c r="K98" s="183"/>
      <c r="L98" s="183"/>
      <c r="M98" s="183"/>
      <c r="N98" s="183"/>
      <c r="O98" s="183"/>
      <c r="P98" s="183"/>
      <c r="Q98" s="183"/>
      <c r="R98" s="183"/>
      <c r="S98" s="183"/>
      <c r="T98" s="183"/>
      <c r="U98" s="183"/>
      <c r="V98" s="183"/>
      <c r="W98" s="183"/>
      <c r="X98" s="183"/>
      <c r="Y98" s="183"/>
      <c r="Z98" s="183"/>
    </row>
    <row r="99" spans="1:26" ht="12.75" customHeight="1" x14ac:dyDescent="0.3">
      <c r="A99" s="183"/>
      <c r="B99" s="183"/>
      <c r="C99" s="183"/>
      <c r="D99" s="276"/>
      <c r="E99" s="183"/>
      <c r="F99" s="183"/>
      <c r="G99" s="183"/>
      <c r="H99" s="183"/>
      <c r="I99" s="183"/>
      <c r="J99" s="183"/>
      <c r="K99" s="183"/>
      <c r="L99" s="183"/>
      <c r="M99" s="183"/>
      <c r="N99" s="183"/>
      <c r="O99" s="183"/>
      <c r="P99" s="183"/>
      <c r="Q99" s="183"/>
      <c r="R99" s="183"/>
      <c r="S99" s="183"/>
      <c r="T99" s="183"/>
      <c r="U99" s="183"/>
      <c r="V99" s="183"/>
      <c r="W99" s="183"/>
      <c r="X99" s="183"/>
      <c r="Y99" s="183"/>
      <c r="Z99" s="183"/>
    </row>
    <row r="100" spans="1:26" ht="12.75" customHeight="1" x14ac:dyDescent="0.3">
      <c r="A100" s="183"/>
      <c r="B100" s="183"/>
      <c r="C100" s="183"/>
      <c r="D100" s="276"/>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row>
    <row r="101" spans="1:26" ht="12.75" customHeight="1" x14ac:dyDescent="0.3">
      <c r="A101" s="183"/>
      <c r="B101" s="183"/>
      <c r="C101" s="183"/>
      <c r="D101" s="276"/>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row>
    <row r="102" spans="1:26" ht="12.75" customHeight="1" x14ac:dyDescent="0.3">
      <c r="A102" s="183"/>
      <c r="B102" s="183"/>
      <c r="C102" s="183"/>
      <c r="D102" s="276"/>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row>
    <row r="103" spans="1:26" ht="12.75" customHeight="1" x14ac:dyDescent="0.3">
      <c r="A103" s="183"/>
      <c r="B103" s="183"/>
      <c r="C103" s="183"/>
      <c r="D103" s="276"/>
      <c r="E103" s="183"/>
      <c r="F103" s="183"/>
      <c r="G103" s="183"/>
      <c r="H103" s="183"/>
      <c r="I103" s="183"/>
      <c r="J103" s="183"/>
      <c r="K103" s="183"/>
      <c r="L103" s="183"/>
      <c r="M103" s="183"/>
      <c r="N103" s="183"/>
      <c r="O103" s="183"/>
      <c r="P103" s="183"/>
      <c r="Q103" s="183"/>
      <c r="R103" s="183"/>
      <c r="S103" s="183"/>
      <c r="T103" s="183"/>
      <c r="U103" s="183"/>
      <c r="V103" s="183"/>
      <c r="W103" s="183"/>
      <c r="X103" s="183"/>
      <c r="Y103" s="183"/>
      <c r="Z103" s="183"/>
    </row>
    <row r="104" spans="1:26" ht="12.75" customHeight="1" x14ac:dyDescent="0.3">
      <c r="A104" s="183"/>
      <c r="B104" s="183"/>
      <c r="C104" s="183"/>
      <c r="D104" s="276"/>
      <c r="E104" s="183"/>
      <c r="F104" s="183"/>
      <c r="G104" s="183"/>
      <c r="H104" s="183"/>
      <c r="I104" s="183"/>
      <c r="J104" s="183"/>
      <c r="K104" s="183"/>
      <c r="L104" s="183"/>
      <c r="M104" s="183"/>
      <c r="N104" s="183"/>
      <c r="O104" s="183"/>
      <c r="P104" s="183"/>
      <c r="Q104" s="183"/>
      <c r="R104" s="183"/>
      <c r="S104" s="183"/>
      <c r="T104" s="183"/>
      <c r="U104" s="183"/>
      <c r="V104" s="183"/>
      <c r="W104" s="183"/>
      <c r="X104" s="183"/>
      <c r="Y104" s="183"/>
      <c r="Z104" s="183"/>
    </row>
    <row r="105" spans="1:26" ht="12.75" customHeight="1" x14ac:dyDescent="0.3">
      <c r="A105" s="183"/>
      <c r="B105" s="183"/>
      <c r="C105" s="183"/>
      <c r="D105" s="276"/>
      <c r="E105" s="183"/>
      <c r="F105" s="183"/>
      <c r="G105" s="183"/>
      <c r="H105" s="183"/>
      <c r="I105" s="183"/>
      <c r="J105" s="183"/>
      <c r="K105" s="183"/>
      <c r="L105" s="183"/>
      <c r="M105" s="183"/>
      <c r="N105" s="183"/>
      <c r="O105" s="183"/>
      <c r="P105" s="183"/>
      <c r="Q105" s="183"/>
      <c r="R105" s="183"/>
      <c r="S105" s="183"/>
      <c r="T105" s="183"/>
      <c r="U105" s="183"/>
      <c r="V105" s="183"/>
      <c r="W105" s="183"/>
      <c r="X105" s="183"/>
      <c r="Y105" s="183"/>
      <c r="Z105" s="183"/>
    </row>
    <row r="106" spans="1:26" ht="12.75" customHeight="1" x14ac:dyDescent="0.3">
      <c r="A106" s="183"/>
      <c r="B106" s="183"/>
      <c r="C106" s="183"/>
      <c r="D106" s="276"/>
      <c r="E106" s="183"/>
      <c r="F106" s="183"/>
      <c r="G106" s="183"/>
      <c r="H106" s="183"/>
      <c r="I106" s="183"/>
      <c r="J106" s="183"/>
      <c r="K106" s="183"/>
      <c r="L106" s="183"/>
      <c r="M106" s="183"/>
      <c r="N106" s="183"/>
      <c r="O106" s="183"/>
      <c r="P106" s="183"/>
      <c r="Q106" s="183"/>
      <c r="R106" s="183"/>
      <c r="S106" s="183"/>
      <c r="T106" s="183"/>
      <c r="U106" s="183"/>
      <c r="V106" s="183"/>
      <c r="W106" s="183"/>
      <c r="X106" s="183"/>
      <c r="Y106" s="183"/>
      <c r="Z106" s="183"/>
    </row>
    <row r="107" spans="1:26" ht="12.75" customHeight="1" x14ac:dyDescent="0.3">
      <c r="A107" s="183"/>
      <c r="B107" s="183"/>
      <c r="C107" s="183"/>
      <c r="D107" s="276"/>
      <c r="E107" s="183"/>
      <c r="F107" s="183"/>
      <c r="G107" s="183"/>
      <c r="H107" s="183"/>
      <c r="I107" s="183"/>
      <c r="J107" s="183"/>
      <c r="K107" s="183"/>
      <c r="L107" s="183"/>
      <c r="M107" s="183"/>
      <c r="N107" s="183"/>
      <c r="O107" s="183"/>
      <c r="P107" s="183"/>
      <c r="Q107" s="183"/>
      <c r="R107" s="183"/>
      <c r="S107" s="183"/>
      <c r="T107" s="183"/>
      <c r="U107" s="183"/>
      <c r="V107" s="183"/>
      <c r="W107" s="183"/>
      <c r="X107" s="183"/>
      <c r="Y107" s="183"/>
      <c r="Z107" s="183"/>
    </row>
    <row r="108" spans="1:26" ht="12.75" customHeight="1" x14ac:dyDescent="0.3">
      <c r="A108" s="183"/>
      <c r="B108" s="183"/>
      <c r="C108" s="183"/>
      <c r="D108" s="276"/>
      <c r="E108" s="183"/>
      <c r="F108" s="183"/>
      <c r="G108" s="183"/>
      <c r="H108" s="183"/>
      <c r="I108" s="183"/>
      <c r="J108" s="183"/>
      <c r="K108" s="183"/>
      <c r="L108" s="183"/>
      <c r="M108" s="183"/>
      <c r="N108" s="183"/>
      <c r="O108" s="183"/>
      <c r="P108" s="183"/>
      <c r="Q108" s="183"/>
      <c r="R108" s="183"/>
      <c r="S108" s="183"/>
      <c r="T108" s="183"/>
      <c r="U108" s="183"/>
      <c r="V108" s="183"/>
      <c r="W108" s="183"/>
      <c r="X108" s="183"/>
      <c r="Y108" s="183"/>
      <c r="Z108" s="183"/>
    </row>
    <row r="109" spans="1:26" ht="12.75" customHeight="1" x14ac:dyDescent="0.3">
      <c r="A109" s="183"/>
      <c r="B109" s="183"/>
      <c r="C109" s="183"/>
      <c r="D109" s="276"/>
      <c r="E109" s="183"/>
      <c r="F109" s="183"/>
      <c r="G109" s="183"/>
      <c r="H109" s="183"/>
      <c r="I109" s="183"/>
      <c r="J109" s="183"/>
      <c r="K109" s="183"/>
      <c r="L109" s="183"/>
      <c r="M109" s="183"/>
      <c r="N109" s="183"/>
      <c r="O109" s="183"/>
      <c r="P109" s="183"/>
      <c r="Q109" s="183"/>
      <c r="R109" s="183"/>
      <c r="S109" s="183"/>
      <c r="T109" s="183"/>
      <c r="U109" s="183"/>
      <c r="V109" s="183"/>
      <c r="W109" s="183"/>
      <c r="X109" s="183"/>
      <c r="Y109" s="183"/>
      <c r="Z109" s="183"/>
    </row>
    <row r="110" spans="1:26" ht="12.75" customHeight="1" x14ac:dyDescent="0.3">
      <c r="A110" s="183"/>
      <c r="B110" s="183"/>
      <c r="C110" s="183"/>
      <c r="D110" s="276"/>
      <c r="E110" s="183"/>
      <c r="F110" s="183"/>
      <c r="G110" s="183"/>
      <c r="H110" s="183"/>
      <c r="I110" s="183"/>
      <c r="J110" s="183"/>
      <c r="K110" s="183"/>
      <c r="L110" s="183"/>
      <c r="M110" s="183"/>
      <c r="N110" s="183"/>
      <c r="O110" s="183"/>
      <c r="P110" s="183"/>
      <c r="Q110" s="183"/>
      <c r="R110" s="183"/>
      <c r="S110" s="183"/>
      <c r="T110" s="183"/>
      <c r="U110" s="183"/>
      <c r="V110" s="183"/>
      <c r="W110" s="183"/>
      <c r="X110" s="183"/>
      <c r="Y110" s="183"/>
      <c r="Z110" s="183"/>
    </row>
    <row r="111" spans="1:26" ht="12.75" customHeight="1" x14ac:dyDescent="0.3">
      <c r="A111" s="183"/>
      <c r="B111" s="183"/>
      <c r="C111" s="183"/>
      <c r="D111" s="276"/>
      <c r="E111" s="183"/>
      <c r="F111" s="183"/>
      <c r="G111" s="183"/>
      <c r="H111" s="183"/>
      <c r="I111" s="183"/>
      <c r="J111" s="183"/>
      <c r="K111" s="183"/>
      <c r="L111" s="183"/>
      <c r="M111" s="183"/>
      <c r="N111" s="183"/>
      <c r="O111" s="183"/>
      <c r="P111" s="183"/>
      <c r="Q111" s="183"/>
      <c r="R111" s="183"/>
      <c r="S111" s="183"/>
      <c r="T111" s="183"/>
      <c r="U111" s="183"/>
      <c r="V111" s="183"/>
      <c r="W111" s="183"/>
      <c r="X111" s="183"/>
      <c r="Y111" s="183"/>
      <c r="Z111" s="183"/>
    </row>
    <row r="112" spans="1:26" ht="12.75" customHeight="1" x14ac:dyDescent="0.3">
      <c r="A112" s="183"/>
      <c r="B112" s="183"/>
      <c r="C112" s="183"/>
      <c r="D112" s="276"/>
      <c r="E112" s="183"/>
      <c r="F112" s="183"/>
      <c r="G112" s="183"/>
      <c r="H112" s="183"/>
      <c r="I112" s="183"/>
      <c r="J112" s="183"/>
      <c r="K112" s="183"/>
      <c r="L112" s="183"/>
      <c r="M112" s="183"/>
      <c r="N112" s="183"/>
      <c r="O112" s="183"/>
      <c r="P112" s="183"/>
      <c r="Q112" s="183"/>
      <c r="R112" s="183"/>
      <c r="S112" s="183"/>
      <c r="T112" s="183"/>
      <c r="U112" s="183"/>
      <c r="V112" s="183"/>
      <c r="W112" s="183"/>
      <c r="X112" s="183"/>
      <c r="Y112" s="183"/>
      <c r="Z112" s="183"/>
    </row>
    <row r="113" spans="1:26" ht="12.75" customHeight="1" x14ac:dyDescent="0.3">
      <c r="A113" s="183"/>
      <c r="B113" s="183"/>
      <c r="C113" s="183"/>
      <c r="D113" s="276"/>
      <c r="E113" s="183"/>
      <c r="F113" s="183"/>
      <c r="G113" s="183"/>
      <c r="H113" s="183"/>
      <c r="I113" s="183"/>
      <c r="J113" s="183"/>
      <c r="K113" s="183"/>
      <c r="L113" s="183"/>
      <c r="M113" s="183"/>
      <c r="N113" s="183"/>
      <c r="O113" s="183"/>
      <c r="P113" s="183"/>
      <c r="Q113" s="183"/>
      <c r="R113" s="183"/>
      <c r="S113" s="183"/>
      <c r="T113" s="183"/>
      <c r="U113" s="183"/>
      <c r="V113" s="183"/>
      <c r="W113" s="183"/>
      <c r="X113" s="183"/>
      <c r="Y113" s="183"/>
      <c r="Z113" s="183"/>
    </row>
    <row r="114" spans="1:26" ht="12.75" customHeight="1" x14ac:dyDescent="0.3">
      <c r="A114" s="183"/>
      <c r="B114" s="183"/>
      <c r="C114" s="183"/>
      <c r="D114" s="276"/>
      <c r="E114" s="183"/>
      <c r="F114" s="183"/>
      <c r="G114" s="183"/>
      <c r="H114" s="183"/>
      <c r="I114" s="183"/>
      <c r="J114" s="183"/>
      <c r="K114" s="183"/>
      <c r="L114" s="183"/>
      <c r="M114" s="183"/>
      <c r="N114" s="183"/>
      <c r="O114" s="183"/>
      <c r="P114" s="183"/>
      <c r="Q114" s="183"/>
      <c r="R114" s="183"/>
      <c r="S114" s="183"/>
      <c r="T114" s="183"/>
      <c r="U114" s="183"/>
      <c r="V114" s="183"/>
      <c r="W114" s="183"/>
      <c r="X114" s="183"/>
      <c r="Y114" s="183"/>
      <c r="Z114" s="183"/>
    </row>
    <row r="115" spans="1:26" ht="12.75" customHeight="1" x14ac:dyDescent="0.3">
      <c r="A115" s="183"/>
      <c r="B115" s="183"/>
      <c r="C115" s="183"/>
      <c r="D115" s="276"/>
      <c r="E115" s="183"/>
      <c r="F115" s="183"/>
      <c r="G115" s="183"/>
      <c r="H115" s="183"/>
      <c r="I115" s="183"/>
      <c r="J115" s="183"/>
      <c r="K115" s="183"/>
      <c r="L115" s="183"/>
      <c r="M115" s="183"/>
      <c r="N115" s="183"/>
      <c r="O115" s="183"/>
      <c r="P115" s="183"/>
      <c r="Q115" s="183"/>
      <c r="R115" s="183"/>
      <c r="S115" s="183"/>
      <c r="T115" s="183"/>
      <c r="U115" s="183"/>
      <c r="V115" s="183"/>
      <c r="W115" s="183"/>
      <c r="X115" s="183"/>
      <c r="Y115" s="183"/>
      <c r="Z115" s="183"/>
    </row>
    <row r="116" spans="1:26" ht="12.75" customHeight="1" x14ac:dyDescent="0.3">
      <c r="A116" s="183"/>
      <c r="B116" s="183"/>
      <c r="C116" s="183"/>
      <c r="D116" s="276"/>
      <c r="E116" s="183"/>
      <c r="F116" s="183"/>
      <c r="G116" s="183"/>
      <c r="H116" s="183"/>
      <c r="I116" s="183"/>
      <c r="J116" s="183"/>
      <c r="K116" s="183"/>
      <c r="L116" s="183"/>
      <c r="M116" s="183"/>
      <c r="N116" s="183"/>
      <c r="O116" s="183"/>
      <c r="P116" s="183"/>
      <c r="Q116" s="183"/>
      <c r="R116" s="183"/>
      <c r="S116" s="183"/>
      <c r="T116" s="183"/>
      <c r="U116" s="183"/>
      <c r="V116" s="183"/>
      <c r="W116" s="183"/>
      <c r="X116" s="183"/>
      <c r="Y116" s="183"/>
      <c r="Z116" s="183"/>
    </row>
    <row r="117" spans="1:26" ht="12.75" customHeight="1" x14ac:dyDescent="0.3">
      <c r="A117" s="183"/>
      <c r="B117" s="183"/>
      <c r="C117" s="183"/>
      <c r="D117" s="276"/>
      <c r="E117" s="183"/>
      <c r="F117" s="183"/>
      <c r="G117" s="183"/>
      <c r="H117" s="183"/>
      <c r="I117" s="183"/>
      <c r="J117" s="183"/>
      <c r="K117" s="183"/>
      <c r="L117" s="183"/>
      <c r="M117" s="183"/>
      <c r="N117" s="183"/>
      <c r="O117" s="183"/>
      <c r="P117" s="183"/>
      <c r="Q117" s="183"/>
      <c r="R117" s="183"/>
      <c r="S117" s="183"/>
      <c r="T117" s="183"/>
      <c r="U117" s="183"/>
      <c r="V117" s="183"/>
      <c r="W117" s="183"/>
      <c r="X117" s="183"/>
      <c r="Y117" s="183"/>
      <c r="Z117" s="183"/>
    </row>
    <row r="118" spans="1:26" ht="12.75" customHeight="1" x14ac:dyDescent="0.3">
      <c r="A118" s="183"/>
      <c r="B118" s="183"/>
      <c r="C118" s="183"/>
      <c r="D118" s="276"/>
      <c r="E118" s="183"/>
      <c r="F118" s="183"/>
      <c r="G118" s="183"/>
      <c r="H118" s="183"/>
      <c r="I118" s="183"/>
      <c r="J118" s="183"/>
      <c r="K118" s="183"/>
      <c r="L118" s="183"/>
      <c r="M118" s="183"/>
      <c r="N118" s="183"/>
      <c r="O118" s="183"/>
      <c r="P118" s="183"/>
      <c r="Q118" s="183"/>
      <c r="R118" s="183"/>
      <c r="S118" s="183"/>
      <c r="T118" s="183"/>
      <c r="U118" s="183"/>
      <c r="V118" s="183"/>
      <c r="W118" s="183"/>
      <c r="X118" s="183"/>
      <c r="Y118" s="183"/>
      <c r="Z118" s="183"/>
    </row>
    <row r="119" spans="1:26" ht="12.75" customHeight="1" x14ac:dyDescent="0.3">
      <c r="A119" s="183"/>
      <c r="B119" s="183"/>
      <c r="C119" s="183"/>
      <c r="D119" s="276"/>
      <c r="E119" s="183"/>
      <c r="F119" s="183"/>
      <c r="G119" s="183"/>
      <c r="H119" s="183"/>
      <c r="I119" s="183"/>
      <c r="J119" s="183"/>
      <c r="K119" s="183"/>
      <c r="L119" s="183"/>
      <c r="M119" s="183"/>
      <c r="N119" s="183"/>
      <c r="O119" s="183"/>
      <c r="P119" s="183"/>
      <c r="Q119" s="183"/>
      <c r="R119" s="183"/>
      <c r="S119" s="183"/>
      <c r="T119" s="183"/>
      <c r="U119" s="183"/>
      <c r="V119" s="183"/>
      <c r="W119" s="183"/>
      <c r="X119" s="183"/>
      <c r="Y119" s="183"/>
      <c r="Z119" s="183"/>
    </row>
    <row r="120" spans="1:26" ht="12.75" customHeight="1" x14ac:dyDescent="0.3">
      <c r="A120" s="183"/>
      <c r="B120" s="183"/>
      <c r="C120" s="183"/>
      <c r="D120" s="276"/>
      <c r="E120" s="183"/>
      <c r="F120" s="183"/>
      <c r="G120" s="183"/>
      <c r="H120" s="183"/>
      <c r="I120" s="183"/>
      <c r="J120" s="183"/>
      <c r="K120" s="183"/>
      <c r="L120" s="183"/>
      <c r="M120" s="183"/>
      <c r="N120" s="183"/>
      <c r="O120" s="183"/>
      <c r="P120" s="183"/>
      <c r="Q120" s="183"/>
      <c r="R120" s="183"/>
      <c r="S120" s="183"/>
      <c r="T120" s="183"/>
      <c r="U120" s="183"/>
      <c r="V120" s="183"/>
      <c r="W120" s="183"/>
      <c r="X120" s="183"/>
      <c r="Y120" s="183"/>
      <c r="Z120" s="183"/>
    </row>
    <row r="121" spans="1:26" ht="12.75" customHeight="1" x14ac:dyDescent="0.3">
      <c r="A121" s="183"/>
      <c r="B121" s="183"/>
      <c r="C121" s="183"/>
      <c r="D121" s="276"/>
      <c r="E121" s="183"/>
      <c r="F121" s="183"/>
      <c r="G121" s="183"/>
      <c r="H121" s="183"/>
      <c r="I121" s="183"/>
      <c r="J121" s="183"/>
      <c r="K121" s="183"/>
      <c r="L121" s="183"/>
      <c r="M121" s="183"/>
      <c r="N121" s="183"/>
      <c r="O121" s="183"/>
      <c r="P121" s="183"/>
      <c r="Q121" s="183"/>
      <c r="R121" s="183"/>
      <c r="S121" s="183"/>
      <c r="T121" s="183"/>
      <c r="U121" s="183"/>
      <c r="V121" s="183"/>
      <c r="W121" s="183"/>
      <c r="X121" s="183"/>
      <c r="Y121" s="183"/>
      <c r="Z121" s="183"/>
    </row>
    <row r="122" spans="1:26" ht="12.75" customHeight="1" x14ac:dyDescent="0.3">
      <c r="A122" s="183"/>
      <c r="B122" s="183"/>
      <c r="C122" s="183"/>
      <c r="D122" s="276"/>
      <c r="E122" s="183"/>
      <c r="F122" s="183"/>
      <c r="G122" s="183"/>
      <c r="H122" s="183"/>
      <c r="I122" s="183"/>
      <c r="J122" s="183"/>
      <c r="K122" s="183"/>
      <c r="L122" s="183"/>
      <c r="M122" s="183"/>
      <c r="N122" s="183"/>
      <c r="O122" s="183"/>
      <c r="P122" s="183"/>
      <c r="Q122" s="183"/>
      <c r="R122" s="183"/>
      <c r="S122" s="183"/>
      <c r="T122" s="183"/>
      <c r="U122" s="183"/>
      <c r="V122" s="183"/>
      <c r="W122" s="183"/>
      <c r="X122" s="183"/>
      <c r="Y122" s="183"/>
      <c r="Z122" s="183"/>
    </row>
    <row r="123" spans="1:26" ht="12.75" customHeight="1" x14ac:dyDescent="0.3">
      <c r="A123" s="183"/>
      <c r="B123" s="183"/>
      <c r="C123" s="183"/>
      <c r="D123" s="276"/>
      <c r="E123" s="183"/>
      <c r="F123" s="183"/>
      <c r="G123" s="183"/>
      <c r="H123" s="183"/>
      <c r="I123" s="183"/>
      <c r="J123" s="183"/>
      <c r="K123" s="183"/>
      <c r="L123" s="183"/>
      <c r="M123" s="183"/>
      <c r="N123" s="183"/>
      <c r="O123" s="183"/>
      <c r="P123" s="183"/>
      <c r="Q123" s="183"/>
      <c r="R123" s="183"/>
      <c r="S123" s="183"/>
      <c r="T123" s="183"/>
      <c r="U123" s="183"/>
      <c r="V123" s="183"/>
      <c r="W123" s="183"/>
      <c r="X123" s="183"/>
      <c r="Y123" s="183"/>
      <c r="Z123" s="183"/>
    </row>
    <row r="124" spans="1:26" ht="12.75" customHeight="1" x14ac:dyDescent="0.3">
      <c r="A124" s="183"/>
      <c r="B124" s="183"/>
      <c r="C124" s="183"/>
      <c r="D124" s="276"/>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row>
    <row r="125" spans="1:26" ht="12.75" customHeight="1" x14ac:dyDescent="0.3">
      <c r="A125" s="183"/>
      <c r="B125" s="183"/>
      <c r="C125" s="183"/>
      <c r="D125" s="276"/>
      <c r="E125" s="183"/>
      <c r="F125" s="183"/>
      <c r="G125" s="183"/>
      <c r="H125" s="183"/>
      <c r="I125" s="183"/>
      <c r="J125" s="183"/>
      <c r="K125" s="183"/>
      <c r="L125" s="183"/>
      <c r="M125" s="183"/>
      <c r="N125" s="183"/>
      <c r="O125" s="183"/>
      <c r="P125" s="183"/>
      <c r="Q125" s="183"/>
      <c r="R125" s="183"/>
      <c r="S125" s="183"/>
      <c r="T125" s="183"/>
      <c r="U125" s="183"/>
      <c r="V125" s="183"/>
      <c r="W125" s="183"/>
      <c r="X125" s="183"/>
      <c r="Y125" s="183"/>
      <c r="Z125" s="183"/>
    </row>
    <row r="126" spans="1:26" ht="12.75" customHeight="1" x14ac:dyDescent="0.3">
      <c r="A126" s="183"/>
      <c r="B126" s="183"/>
      <c r="C126" s="183"/>
      <c r="D126" s="276"/>
      <c r="E126" s="183"/>
      <c r="F126" s="183"/>
      <c r="G126" s="183"/>
      <c r="H126" s="183"/>
      <c r="I126" s="183"/>
      <c r="J126" s="183"/>
      <c r="K126" s="183"/>
      <c r="L126" s="183"/>
      <c r="M126" s="183"/>
      <c r="N126" s="183"/>
      <c r="O126" s="183"/>
      <c r="P126" s="183"/>
      <c r="Q126" s="183"/>
      <c r="R126" s="183"/>
      <c r="S126" s="183"/>
      <c r="T126" s="183"/>
      <c r="U126" s="183"/>
      <c r="V126" s="183"/>
      <c r="W126" s="183"/>
      <c r="X126" s="183"/>
      <c r="Y126" s="183"/>
      <c r="Z126" s="183"/>
    </row>
    <row r="127" spans="1:26" ht="12.75" customHeight="1" x14ac:dyDescent="0.3">
      <c r="A127" s="183"/>
      <c r="B127" s="183"/>
      <c r="C127" s="183"/>
      <c r="D127" s="276"/>
      <c r="E127" s="183"/>
      <c r="F127" s="183"/>
      <c r="G127" s="183"/>
      <c r="H127" s="183"/>
      <c r="I127" s="183"/>
      <c r="J127" s="183"/>
      <c r="K127" s="183"/>
      <c r="L127" s="183"/>
      <c r="M127" s="183"/>
      <c r="N127" s="183"/>
      <c r="O127" s="183"/>
      <c r="P127" s="183"/>
      <c r="Q127" s="183"/>
      <c r="R127" s="183"/>
      <c r="S127" s="183"/>
      <c r="T127" s="183"/>
      <c r="U127" s="183"/>
      <c r="V127" s="183"/>
      <c r="W127" s="183"/>
      <c r="X127" s="183"/>
      <c r="Y127" s="183"/>
      <c r="Z127" s="183"/>
    </row>
    <row r="128" spans="1:26" ht="12.75" customHeight="1" x14ac:dyDescent="0.3">
      <c r="A128" s="183"/>
      <c r="B128" s="183"/>
      <c r="C128" s="183"/>
      <c r="D128" s="276"/>
      <c r="E128" s="183"/>
      <c r="F128" s="183"/>
      <c r="G128" s="183"/>
      <c r="H128" s="183"/>
      <c r="I128" s="183"/>
      <c r="J128" s="183"/>
      <c r="K128" s="183"/>
      <c r="L128" s="183"/>
      <c r="M128" s="183"/>
      <c r="N128" s="183"/>
      <c r="O128" s="183"/>
      <c r="P128" s="183"/>
      <c r="Q128" s="183"/>
      <c r="R128" s="183"/>
      <c r="S128" s="183"/>
      <c r="T128" s="183"/>
      <c r="U128" s="183"/>
      <c r="V128" s="183"/>
      <c r="W128" s="183"/>
      <c r="X128" s="183"/>
      <c r="Y128" s="183"/>
      <c r="Z128" s="183"/>
    </row>
    <row r="129" spans="1:26" ht="12.75" customHeight="1" x14ac:dyDescent="0.3">
      <c r="A129" s="183"/>
      <c r="B129" s="183"/>
      <c r="C129" s="183"/>
      <c r="D129" s="276"/>
      <c r="E129" s="183"/>
      <c r="F129" s="183"/>
      <c r="G129" s="183"/>
      <c r="H129" s="183"/>
      <c r="I129" s="183"/>
      <c r="J129" s="183"/>
      <c r="K129" s="183"/>
      <c r="L129" s="183"/>
      <c r="M129" s="183"/>
      <c r="N129" s="183"/>
      <c r="O129" s="183"/>
      <c r="P129" s="183"/>
      <c r="Q129" s="183"/>
      <c r="R129" s="183"/>
      <c r="S129" s="183"/>
      <c r="T129" s="183"/>
      <c r="U129" s="183"/>
      <c r="V129" s="183"/>
      <c r="W129" s="183"/>
      <c r="X129" s="183"/>
      <c r="Y129" s="183"/>
      <c r="Z129" s="183"/>
    </row>
    <row r="130" spans="1:26" ht="12.75" customHeight="1" x14ac:dyDescent="0.3">
      <c r="A130" s="183"/>
      <c r="B130" s="183"/>
      <c r="C130" s="183"/>
      <c r="D130" s="276"/>
      <c r="E130" s="183"/>
      <c r="F130" s="183"/>
      <c r="G130" s="183"/>
      <c r="H130" s="183"/>
      <c r="I130" s="183"/>
      <c r="J130" s="183"/>
      <c r="K130" s="183"/>
      <c r="L130" s="183"/>
      <c r="M130" s="183"/>
      <c r="N130" s="183"/>
      <c r="O130" s="183"/>
      <c r="P130" s="183"/>
      <c r="Q130" s="183"/>
      <c r="R130" s="183"/>
      <c r="S130" s="183"/>
      <c r="T130" s="183"/>
      <c r="U130" s="183"/>
      <c r="V130" s="183"/>
      <c r="W130" s="183"/>
      <c r="X130" s="183"/>
      <c r="Y130" s="183"/>
      <c r="Z130" s="183"/>
    </row>
    <row r="131" spans="1:26" ht="12.75" customHeight="1" x14ac:dyDescent="0.3">
      <c r="A131" s="183"/>
      <c r="B131" s="183"/>
      <c r="C131" s="183"/>
      <c r="D131" s="276"/>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row>
    <row r="132" spans="1:26" ht="12.75" customHeight="1" x14ac:dyDescent="0.3">
      <c r="A132" s="183"/>
      <c r="B132" s="183"/>
      <c r="C132" s="183"/>
      <c r="D132" s="276"/>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row>
    <row r="133" spans="1:26" ht="12.75" customHeight="1" x14ac:dyDescent="0.3">
      <c r="A133" s="183"/>
      <c r="B133" s="183"/>
      <c r="C133" s="183"/>
      <c r="D133" s="276"/>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row>
    <row r="134" spans="1:26" ht="12.75" customHeight="1" x14ac:dyDescent="0.3">
      <c r="A134" s="183"/>
      <c r="B134" s="183"/>
      <c r="C134" s="183"/>
      <c r="D134" s="276"/>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row>
    <row r="135" spans="1:26" ht="12.75" customHeight="1" x14ac:dyDescent="0.3">
      <c r="A135" s="183"/>
      <c r="B135" s="183"/>
      <c r="C135" s="183"/>
      <c r="D135" s="276"/>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row>
    <row r="136" spans="1:26" ht="12.75" customHeight="1" x14ac:dyDescent="0.3">
      <c r="A136" s="183"/>
      <c r="B136" s="183"/>
      <c r="C136" s="183"/>
      <c r="D136" s="276"/>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row>
    <row r="137" spans="1:26" ht="12.75" customHeight="1" x14ac:dyDescent="0.3">
      <c r="A137" s="183"/>
      <c r="B137" s="183"/>
      <c r="C137" s="183"/>
      <c r="D137" s="276"/>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row>
    <row r="138" spans="1:26" ht="12.75" customHeight="1" x14ac:dyDescent="0.3">
      <c r="A138" s="183"/>
      <c r="B138" s="183"/>
      <c r="C138" s="183"/>
      <c r="D138" s="276"/>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row>
    <row r="139" spans="1:26" ht="12.75" customHeight="1" x14ac:dyDescent="0.3">
      <c r="A139" s="183"/>
      <c r="B139" s="183"/>
      <c r="C139" s="183"/>
      <c r="D139" s="276"/>
      <c r="E139" s="183"/>
      <c r="F139" s="183"/>
      <c r="G139" s="183"/>
      <c r="H139" s="183"/>
      <c r="I139" s="183"/>
      <c r="J139" s="183"/>
      <c r="K139" s="183"/>
      <c r="L139" s="183"/>
      <c r="M139" s="183"/>
      <c r="N139" s="183"/>
      <c r="O139" s="183"/>
      <c r="P139" s="183"/>
      <c r="Q139" s="183"/>
      <c r="R139" s="183"/>
      <c r="S139" s="183"/>
      <c r="T139" s="183"/>
      <c r="U139" s="183"/>
      <c r="V139" s="183"/>
      <c r="W139" s="183"/>
      <c r="X139" s="183"/>
      <c r="Y139" s="183"/>
      <c r="Z139" s="183"/>
    </row>
    <row r="140" spans="1:26" ht="12.75" customHeight="1" x14ac:dyDescent="0.3">
      <c r="A140" s="183"/>
      <c r="B140" s="183"/>
      <c r="C140" s="183"/>
      <c r="D140" s="276"/>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row>
    <row r="141" spans="1:26" ht="12.75" customHeight="1" x14ac:dyDescent="0.3">
      <c r="A141" s="183"/>
      <c r="B141" s="183"/>
      <c r="C141" s="183"/>
      <c r="D141" s="276"/>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row>
    <row r="142" spans="1:26" ht="12.75" customHeight="1" x14ac:dyDescent="0.3">
      <c r="A142" s="183"/>
      <c r="B142" s="183"/>
      <c r="C142" s="183"/>
      <c r="D142" s="276"/>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row>
    <row r="143" spans="1:26" ht="12.75" customHeight="1" x14ac:dyDescent="0.3">
      <c r="A143" s="183"/>
      <c r="B143" s="183"/>
      <c r="C143" s="183"/>
      <c r="D143" s="276"/>
      <c r="E143" s="183"/>
      <c r="F143" s="183"/>
      <c r="G143" s="183"/>
      <c r="H143" s="183"/>
      <c r="I143" s="183"/>
      <c r="J143" s="183"/>
      <c r="K143" s="183"/>
      <c r="L143" s="183"/>
      <c r="M143" s="183"/>
      <c r="N143" s="183"/>
      <c r="O143" s="183"/>
      <c r="P143" s="183"/>
      <c r="Q143" s="183"/>
      <c r="R143" s="183"/>
      <c r="S143" s="183"/>
      <c r="T143" s="183"/>
      <c r="U143" s="183"/>
      <c r="V143" s="183"/>
      <c r="W143" s="183"/>
      <c r="X143" s="183"/>
      <c r="Y143" s="183"/>
      <c r="Z143" s="183"/>
    </row>
    <row r="144" spans="1:26" ht="12.75" customHeight="1" x14ac:dyDescent="0.3">
      <c r="A144" s="183"/>
      <c r="B144" s="183"/>
      <c r="C144" s="183"/>
      <c r="D144" s="276"/>
      <c r="E144" s="183"/>
      <c r="F144" s="183"/>
      <c r="G144" s="183"/>
      <c r="H144" s="183"/>
      <c r="I144" s="183"/>
      <c r="J144" s="183"/>
      <c r="K144" s="183"/>
      <c r="L144" s="183"/>
      <c r="M144" s="183"/>
      <c r="N144" s="183"/>
      <c r="O144" s="183"/>
      <c r="P144" s="183"/>
      <c r="Q144" s="183"/>
      <c r="R144" s="183"/>
      <c r="S144" s="183"/>
      <c r="T144" s="183"/>
      <c r="U144" s="183"/>
      <c r="V144" s="183"/>
      <c r="W144" s="183"/>
      <c r="X144" s="183"/>
      <c r="Y144" s="183"/>
      <c r="Z144" s="183"/>
    </row>
    <row r="145" spans="1:26" ht="12.75" customHeight="1" x14ac:dyDescent="0.3">
      <c r="A145" s="183"/>
      <c r="B145" s="183"/>
      <c r="C145" s="183"/>
      <c r="D145" s="276"/>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row>
    <row r="146" spans="1:26" ht="12.75" customHeight="1" x14ac:dyDescent="0.3">
      <c r="A146" s="183"/>
      <c r="B146" s="183"/>
      <c r="C146" s="183"/>
      <c r="D146" s="276"/>
      <c r="E146" s="183"/>
      <c r="F146" s="183"/>
      <c r="G146" s="183"/>
      <c r="H146" s="183"/>
      <c r="I146" s="183"/>
      <c r="J146" s="183"/>
      <c r="K146" s="183"/>
      <c r="L146" s="183"/>
      <c r="M146" s="183"/>
      <c r="N146" s="183"/>
      <c r="O146" s="183"/>
      <c r="P146" s="183"/>
      <c r="Q146" s="183"/>
      <c r="R146" s="183"/>
      <c r="S146" s="183"/>
      <c r="T146" s="183"/>
      <c r="U146" s="183"/>
      <c r="V146" s="183"/>
      <c r="W146" s="183"/>
      <c r="X146" s="183"/>
      <c r="Y146" s="183"/>
      <c r="Z146" s="183"/>
    </row>
    <row r="147" spans="1:26" ht="12.75" customHeight="1" x14ac:dyDescent="0.3">
      <c r="A147" s="183"/>
      <c r="B147" s="183"/>
      <c r="C147" s="183"/>
      <c r="D147" s="276"/>
      <c r="E147" s="183"/>
      <c r="F147" s="183"/>
      <c r="G147" s="183"/>
      <c r="H147" s="183"/>
      <c r="I147" s="183"/>
      <c r="J147" s="183"/>
      <c r="K147" s="183"/>
      <c r="L147" s="183"/>
      <c r="M147" s="183"/>
      <c r="N147" s="183"/>
      <c r="O147" s="183"/>
      <c r="P147" s="183"/>
      <c r="Q147" s="183"/>
      <c r="R147" s="183"/>
      <c r="S147" s="183"/>
      <c r="T147" s="183"/>
      <c r="U147" s="183"/>
      <c r="V147" s="183"/>
      <c r="W147" s="183"/>
      <c r="X147" s="183"/>
      <c r="Y147" s="183"/>
      <c r="Z147" s="183"/>
    </row>
    <row r="148" spans="1:26" ht="12.75" customHeight="1" x14ac:dyDescent="0.3">
      <c r="A148" s="183"/>
      <c r="B148" s="183"/>
      <c r="C148" s="183"/>
      <c r="D148" s="276"/>
      <c r="E148" s="183"/>
      <c r="F148" s="183"/>
      <c r="G148" s="183"/>
      <c r="H148" s="183"/>
      <c r="I148" s="183"/>
      <c r="J148" s="183"/>
      <c r="K148" s="183"/>
      <c r="L148" s="183"/>
      <c r="M148" s="183"/>
      <c r="N148" s="183"/>
      <c r="O148" s="183"/>
      <c r="P148" s="183"/>
      <c r="Q148" s="183"/>
      <c r="R148" s="183"/>
      <c r="S148" s="183"/>
      <c r="T148" s="183"/>
      <c r="U148" s="183"/>
      <c r="V148" s="183"/>
      <c r="W148" s="183"/>
      <c r="X148" s="183"/>
      <c r="Y148" s="183"/>
      <c r="Z148" s="183"/>
    </row>
    <row r="149" spans="1:26" ht="12.75" customHeight="1" x14ac:dyDescent="0.3">
      <c r="A149" s="183"/>
      <c r="B149" s="183"/>
      <c r="C149" s="183"/>
      <c r="D149" s="276"/>
      <c r="E149" s="183"/>
      <c r="F149" s="183"/>
      <c r="G149" s="183"/>
      <c r="H149" s="183"/>
      <c r="I149" s="183"/>
      <c r="J149" s="183"/>
      <c r="K149" s="183"/>
      <c r="L149" s="183"/>
      <c r="M149" s="183"/>
      <c r="N149" s="183"/>
      <c r="O149" s="183"/>
      <c r="P149" s="183"/>
      <c r="Q149" s="183"/>
      <c r="R149" s="183"/>
      <c r="S149" s="183"/>
      <c r="T149" s="183"/>
      <c r="U149" s="183"/>
      <c r="V149" s="183"/>
      <c r="W149" s="183"/>
      <c r="X149" s="183"/>
      <c r="Y149" s="183"/>
      <c r="Z149" s="183"/>
    </row>
    <row r="150" spans="1:26" ht="12.75" customHeight="1" x14ac:dyDescent="0.3">
      <c r="A150" s="183"/>
      <c r="B150" s="183"/>
      <c r="C150" s="183"/>
      <c r="D150" s="276"/>
      <c r="E150" s="183"/>
      <c r="F150" s="183"/>
      <c r="G150" s="183"/>
      <c r="H150" s="183"/>
      <c r="I150" s="183"/>
      <c r="J150" s="183"/>
      <c r="K150" s="183"/>
      <c r="L150" s="183"/>
      <c r="M150" s="183"/>
      <c r="N150" s="183"/>
      <c r="O150" s="183"/>
      <c r="P150" s="183"/>
      <c r="Q150" s="183"/>
      <c r="R150" s="183"/>
      <c r="S150" s="183"/>
      <c r="T150" s="183"/>
      <c r="U150" s="183"/>
      <c r="V150" s="183"/>
      <c r="W150" s="183"/>
      <c r="X150" s="183"/>
      <c r="Y150" s="183"/>
      <c r="Z150" s="183"/>
    </row>
    <row r="151" spans="1:26" ht="12.75" customHeight="1" x14ac:dyDescent="0.3">
      <c r="A151" s="183"/>
      <c r="B151" s="183"/>
      <c r="C151" s="183"/>
      <c r="D151" s="276"/>
      <c r="E151" s="183"/>
      <c r="F151" s="183"/>
      <c r="G151" s="183"/>
      <c r="H151" s="183"/>
      <c r="I151" s="183"/>
      <c r="J151" s="183"/>
      <c r="K151" s="183"/>
      <c r="L151" s="183"/>
      <c r="M151" s="183"/>
      <c r="N151" s="183"/>
      <c r="O151" s="183"/>
      <c r="P151" s="183"/>
      <c r="Q151" s="183"/>
      <c r="R151" s="183"/>
      <c r="S151" s="183"/>
      <c r="T151" s="183"/>
      <c r="U151" s="183"/>
      <c r="V151" s="183"/>
      <c r="W151" s="183"/>
      <c r="X151" s="183"/>
      <c r="Y151" s="183"/>
      <c r="Z151" s="183"/>
    </row>
    <row r="152" spans="1:26" ht="12.75" customHeight="1" x14ac:dyDescent="0.3">
      <c r="A152" s="183"/>
      <c r="B152" s="183"/>
      <c r="C152" s="183"/>
      <c r="D152" s="276"/>
      <c r="E152" s="183"/>
      <c r="F152" s="183"/>
      <c r="G152" s="183"/>
      <c r="H152" s="183"/>
      <c r="I152" s="183"/>
      <c r="J152" s="183"/>
      <c r="K152" s="183"/>
      <c r="L152" s="183"/>
      <c r="M152" s="183"/>
      <c r="N152" s="183"/>
      <c r="O152" s="183"/>
      <c r="P152" s="183"/>
      <c r="Q152" s="183"/>
      <c r="R152" s="183"/>
      <c r="S152" s="183"/>
      <c r="T152" s="183"/>
      <c r="U152" s="183"/>
      <c r="V152" s="183"/>
      <c r="W152" s="183"/>
      <c r="X152" s="183"/>
      <c r="Y152" s="183"/>
      <c r="Z152" s="183"/>
    </row>
    <row r="153" spans="1:26" ht="12.75" customHeight="1" x14ac:dyDescent="0.3">
      <c r="A153" s="183"/>
      <c r="B153" s="183"/>
      <c r="C153" s="183"/>
      <c r="D153" s="276"/>
      <c r="E153" s="183"/>
      <c r="F153" s="183"/>
      <c r="G153" s="183"/>
      <c r="H153" s="183"/>
      <c r="I153" s="183"/>
      <c r="J153" s="183"/>
      <c r="K153" s="183"/>
      <c r="L153" s="183"/>
      <c r="M153" s="183"/>
      <c r="N153" s="183"/>
      <c r="O153" s="183"/>
      <c r="P153" s="183"/>
      <c r="Q153" s="183"/>
      <c r="R153" s="183"/>
      <c r="S153" s="183"/>
      <c r="T153" s="183"/>
      <c r="U153" s="183"/>
      <c r="V153" s="183"/>
      <c r="W153" s="183"/>
      <c r="X153" s="183"/>
      <c r="Y153" s="183"/>
      <c r="Z153" s="183"/>
    </row>
    <row r="154" spans="1:26" ht="12.75" customHeight="1" x14ac:dyDescent="0.3">
      <c r="A154" s="183"/>
      <c r="B154" s="183"/>
      <c r="C154" s="183"/>
      <c r="D154" s="276"/>
      <c r="E154" s="183"/>
      <c r="F154" s="183"/>
      <c r="G154" s="183"/>
      <c r="H154" s="183"/>
      <c r="I154" s="183"/>
      <c r="J154" s="183"/>
      <c r="K154" s="183"/>
      <c r="L154" s="183"/>
      <c r="M154" s="183"/>
      <c r="N154" s="183"/>
      <c r="O154" s="183"/>
      <c r="P154" s="183"/>
      <c r="Q154" s="183"/>
      <c r="R154" s="183"/>
      <c r="S154" s="183"/>
      <c r="T154" s="183"/>
      <c r="U154" s="183"/>
      <c r="V154" s="183"/>
      <c r="W154" s="183"/>
      <c r="X154" s="183"/>
      <c r="Y154" s="183"/>
      <c r="Z154" s="183"/>
    </row>
    <row r="155" spans="1:26" ht="12.75" customHeight="1" x14ac:dyDescent="0.3">
      <c r="A155" s="183"/>
      <c r="B155" s="183"/>
      <c r="C155" s="183"/>
      <c r="D155" s="276"/>
      <c r="E155" s="183"/>
      <c r="F155" s="183"/>
      <c r="G155" s="183"/>
      <c r="H155" s="183"/>
      <c r="I155" s="183"/>
      <c r="J155" s="183"/>
      <c r="K155" s="183"/>
      <c r="L155" s="183"/>
      <c r="M155" s="183"/>
      <c r="N155" s="183"/>
      <c r="O155" s="183"/>
      <c r="P155" s="183"/>
      <c r="Q155" s="183"/>
      <c r="R155" s="183"/>
      <c r="S155" s="183"/>
      <c r="T155" s="183"/>
      <c r="U155" s="183"/>
      <c r="V155" s="183"/>
      <c r="W155" s="183"/>
      <c r="X155" s="183"/>
      <c r="Y155" s="183"/>
      <c r="Z155" s="183"/>
    </row>
    <row r="156" spans="1:26" ht="12.75" customHeight="1" x14ac:dyDescent="0.3">
      <c r="A156" s="183"/>
      <c r="B156" s="183"/>
      <c r="C156" s="183"/>
      <c r="D156" s="276"/>
      <c r="E156" s="183"/>
      <c r="F156" s="183"/>
      <c r="G156" s="183"/>
      <c r="H156" s="183"/>
      <c r="I156" s="183"/>
      <c r="J156" s="183"/>
      <c r="K156" s="183"/>
      <c r="L156" s="183"/>
      <c r="M156" s="183"/>
      <c r="N156" s="183"/>
      <c r="O156" s="183"/>
      <c r="P156" s="183"/>
      <c r="Q156" s="183"/>
      <c r="R156" s="183"/>
      <c r="S156" s="183"/>
      <c r="T156" s="183"/>
      <c r="U156" s="183"/>
      <c r="V156" s="183"/>
      <c r="W156" s="183"/>
      <c r="X156" s="183"/>
      <c r="Y156" s="183"/>
      <c r="Z156" s="183"/>
    </row>
    <row r="157" spans="1:26" ht="12.75" customHeight="1" x14ac:dyDescent="0.3">
      <c r="A157" s="183"/>
      <c r="B157" s="183"/>
      <c r="C157" s="183"/>
      <c r="D157" s="276"/>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row>
    <row r="158" spans="1:26" ht="12.75" customHeight="1" x14ac:dyDescent="0.3">
      <c r="A158" s="183"/>
      <c r="B158" s="183"/>
      <c r="C158" s="183"/>
      <c r="D158" s="276"/>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row>
    <row r="159" spans="1:26" ht="12.75" customHeight="1" x14ac:dyDescent="0.3">
      <c r="A159" s="183"/>
      <c r="B159" s="183"/>
      <c r="C159" s="183"/>
      <c r="D159" s="276"/>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row>
    <row r="160" spans="1:26" ht="12.75" customHeight="1" x14ac:dyDescent="0.3">
      <c r="A160" s="183"/>
      <c r="B160" s="183"/>
      <c r="C160" s="183"/>
      <c r="D160" s="276"/>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row>
    <row r="161" spans="1:26" ht="12.75" customHeight="1" x14ac:dyDescent="0.3">
      <c r="A161" s="183"/>
      <c r="B161" s="183"/>
      <c r="C161" s="183"/>
      <c r="D161" s="276"/>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row>
    <row r="162" spans="1:26" ht="12.75" customHeight="1" x14ac:dyDescent="0.3">
      <c r="A162" s="183"/>
      <c r="B162" s="183"/>
      <c r="C162" s="183"/>
      <c r="D162" s="276"/>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row>
    <row r="163" spans="1:26" ht="12.75" customHeight="1" x14ac:dyDescent="0.3">
      <c r="A163" s="183"/>
      <c r="B163" s="183"/>
      <c r="C163" s="183"/>
      <c r="D163" s="276"/>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row>
    <row r="164" spans="1:26" ht="12.75" customHeight="1" x14ac:dyDescent="0.3">
      <c r="A164" s="183"/>
      <c r="B164" s="183"/>
      <c r="C164" s="183"/>
      <c r="D164" s="276"/>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row>
    <row r="165" spans="1:26" ht="12.75" customHeight="1" x14ac:dyDescent="0.3">
      <c r="A165" s="183"/>
      <c r="B165" s="183"/>
      <c r="C165" s="183"/>
      <c r="D165" s="276"/>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row>
    <row r="166" spans="1:26" ht="12.75" customHeight="1" x14ac:dyDescent="0.3">
      <c r="A166" s="183"/>
      <c r="B166" s="183"/>
      <c r="C166" s="183"/>
      <c r="D166" s="276"/>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row>
    <row r="167" spans="1:26" ht="12.75" customHeight="1" x14ac:dyDescent="0.3">
      <c r="A167" s="183"/>
      <c r="B167" s="183"/>
      <c r="C167" s="183"/>
      <c r="D167" s="276"/>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row>
    <row r="168" spans="1:26" ht="12.75" customHeight="1" x14ac:dyDescent="0.3">
      <c r="A168" s="183"/>
      <c r="B168" s="183"/>
      <c r="C168" s="183"/>
      <c r="D168" s="276"/>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row>
    <row r="169" spans="1:26" ht="12.75" customHeight="1" x14ac:dyDescent="0.3">
      <c r="A169" s="183"/>
      <c r="B169" s="183"/>
      <c r="C169" s="183"/>
      <c r="D169" s="276"/>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row>
    <row r="170" spans="1:26" ht="12.75" customHeight="1" x14ac:dyDescent="0.3">
      <c r="A170" s="183"/>
      <c r="B170" s="183"/>
      <c r="C170" s="183"/>
      <c r="D170" s="276"/>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row>
    <row r="171" spans="1:26" ht="12.75" customHeight="1" x14ac:dyDescent="0.3">
      <c r="A171" s="183"/>
      <c r="B171" s="183"/>
      <c r="C171" s="183"/>
      <c r="D171" s="276"/>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row>
    <row r="172" spans="1:26" ht="12.75" customHeight="1" x14ac:dyDescent="0.3">
      <c r="A172" s="183"/>
      <c r="B172" s="183"/>
      <c r="C172" s="183"/>
      <c r="D172" s="276"/>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row>
    <row r="173" spans="1:26" ht="12.75" customHeight="1" x14ac:dyDescent="0.3">
      <c r="A173" s="183"/>
      <c r="B173" s="183"/>
      <c r="C173" s="183"/>
      <c r="D173" s="276"/>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row>
    <row r="174" spans="1:26" ht="12.75" customHeight="1" x14ac:dyDescent="0.3">
      <c r="A174" s="183"/>
      <c r="B174" s="183"/>
      <c r="C174" s="183"/>
      <c r="D174" s="276"/>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row>
    <row r="175" spans="1:26" ht="12.75" customHeight="1" x14ac:dyDescent="0.3">
      <c r="A175" s="183"/>
      <c r="B175" s="183"/>
      <c r="C175" s="183"/>
      <c r="D175" s="276"/>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row>
    <row r="176" spans="1:26" ht="12.75" customHeight="1" x14ac:dyDescent="0.3">
      <c r="A176" s="183"/>
      <c r="B176" s="183"/>
      <c r="C176" s="183"/>
      <c r="D176" s="276"/>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row>
    <row r="177" spans="1:26" ht="12.75" customHeight="1" x14ac:dyDescent="0.3">
      <c r="A177" s="183"/>
      <c r="B177" s="183"/>
      <c r="C177" s="183"/>
      <c r="D177" s="276"/>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row>
    <row r="178" spans="1:26" ht="12.75" customHeight="1" x14ac:dyDescent="0.3">
      <c r="A178" s="183"/>
      <c r="B178" s="183"/>
      <c r="C178" s="183"/>
      <c r="D178" s="276"/>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row>
    <row r="179" spans="1:26" ht="12.75" customHeight="1" x14ac:dyDescent="0.3">
      <c r="A179" s="183"/>
      <c r="B179" s="183"/>
      <c r="C179" s="183"/>
      <c r="D179" s="276"/>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row>
    <row r="180" spans="1:26" ht="12.75" customHeight="1" x14ac:dyDescent="0.3">
      <c r="A180" s="183"/>
      <c r="B180" s="183"/>
      <c r="C180" s="183"/>
      <c r="D180" s="276"/>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row>
    <row r="181" spans="1:26" ht="12.75" customHeight="1" x14ac:dyDescent="0.3">
      <c r="A181" s="183"/>
      <c r="B181" s="183"/>
      <c r="C181" s="183"/>
      <c r="D181" s="276"/>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row>
    <row r="182" spans="1:26" ht="12.75" customHeight="1" x14ac:dyDescent="0.3">
      <c r="A182" s="183"/>
      <c r="B182" s="183"/>
      <c r="C182" s="183"/>
      <c r="D182" s="276"/>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row>
    <row r="183" spans="1:26" ht="12.75" customHeight="1" x14ac:dyDescent="0.3">
      <c r="A183" s="183"/>
      <c r="B183" s="183"/>
      <c r="C183" s="183"/>
      <c r="D183" s="276"/>
      <c r="E183" s="183"/>
      <c r="F183" s="183"/>
      <c r="G183" s="183"/>
      <c r="H183" s="183"/>
      <c r="I183" s="183"/>
      <c r="J183" s="183"/>
      <c r="K183" s="183"/>
      <c r="L183" s="183"/>
      <c r="M183" s="183"/>
      <c r="N183" s="183"/>
      <c r="O183" s="183"/>
      <c r="P183" s="183"/>
      <c r="Q183" s="183"/>
      <c r="R183" s="183"/>
      <c r="S183" s="183"/>
      <c r="T183" s="183"/>
      <c r="U183" s="183"/>
      <c r="V183" s="183"/>
      <c r="W183" s="183"/>
      <c r="X183" s="183"/>
      <c r="Y183" s="183"/>
      <c r="Z183" s="183"/>
    </row>
    <row r="184" spans="1:26" ht="12.75" customHeight="1" x14ac:dyDescent="0.3">
      <c r="A184" s="183"/>
      <c r="B184" s="183"/>
      <c r="C184" s="183"/>
      <c r="D184" s="276"/>
      <c r="E184" s="183"/>
      <c r="F184" s="183"/>
      <c r="G184" s="183"/>
      <c r="H184" s="183"/>
      <c r="I184" s="183"/>
      <c r="J184" s="183"/>
      <c r="K184" s="183"/>
      <c r="L184" s="183"/>
      <c r="M184" s="183"/>
      <c r="N184" s="183"/>
      <c r="O184" s="183"/>
      <c r="P184" s="183"/>
      <c r="Q184" s="183"/>
      <c r="R184" s="183"/>
      <c r="S184" s="183"/>
      <c r="T184" s="183"/>
      <c r="U184" s="183"/>
      <c r="V184" s="183"/>
      <c r="W184" s="183"/>
      <c r="X184" s="183"/>
      <c r="Y184" s="183"/>
      <c r="Z184" s="183"/>
    </row>
    <row r="185" spans="1:26" ht="12.75" customHeight="1" x14ac:dyDescent="0.3">
      <c r="A185" s="183"/>
      <c r="B185" s="183"/>
      <c r="C185" s="183"/>
      <c r="D185" s="276"/>
      <c r="E185" s="183"/>
      <c r="F185" s="183"/>
      <c r="G185" s="183"/>
      <c r="H185" s="183"/>
      <c r="I185" s="183"/>
      <c r="J185" s="183"/>
      <c r="K185" s="183"/>
      <c r="L185" s="183"/>
      <c r="M185" s="183"/>
      <c r="N185" s="183"/>
      <c r="O185" s="183"/>
      <c r="P185" s="183"/>
      <c r="Q185" s="183"/>
      <c r="R185" s="183"/>
      <c r="S185" s="183"/>
      <c r="T185" s="183"/>
      <c r="U185" s="183"/>
      <c r="V185" s="183"/>
      <c r="W185" s="183"/>
      <c r="X185" s="183"/>
      <c r="Y185" s="183"/>
      <c r="Z185" s="183"/>
    </row>
    <row r="186" spans="1:26" ht="12.75" customHeight="1" x14ac:dyDescent="0.3">
      <c r="A186" s="183"/>
      <c r="B186" s="183"/>
      <c r="C186" s="183"/>
      <c r="D186" s="276"/>
      <c r="E186" s="183"/>
      <c r="F186" s="183"/>
      <c r="G186" s="183"/>
      <c r="H186" s="183"/>
      <c r="I186" s="183"/>
      <c r="J186" s="183"/>
      <c r="K186" s="183"/>
      <c r="L186" s="183"/>
      <c r="M186" s="183"/>
      <c r="N186" s="183"/>
      <c r="O186" s="183"/>
      <c r="P186" s="183"/>
      <c r="Q186" s="183"/>
      <c r="R186" s="183"/>
      <c r="S186" s="183"/>
      <c r="T186" s="183"/>
      <c r="U186" s="183"/>
      <c r="V186" s="183"/>
      <c r="W186" s="183"/>
      <c r="X186" s="183"/>
      <c r="Y186" s="183"/>
      <c r="Z186" s="183"/>
    </row>
    <row r="187" spans="1:26" ht="12.75" customHeight="1" x14ac:dyDescent="0.3">
      <c r="A187" s="183"/>
      <c r="B187" s="183"/>
      <c r="C187" s="183"/>
      <c r="D187" s="276"/>
      <c r="E187" s="183"/>
      <c r="F187" s="183"/>
      <c r="G187" s="183"/>
      <c r="H187" s="183"/>
      <c r="I187" s="183"/>
      <c r="J187" s="183"/>
      <c r="K187" s="183"/>
      <c r="L187" s="183"/>
      <c r="M187" s="183"/>
      <c r="N187" s="183"/>
      <c r="O187" s="183"/>
      <c r="P187" s="183"/>
      <c r="Q187" s="183"/>
      <c r="R187" s="183"/>
      <c r="S187" s="183"/>
      <c r="T187" s="183"/>
      <c r="U187" s="183"/>
      <c r="V187" s="183"/>
      <c r="W187" s="183"/>
      <c r="X187" s="183"/>
      <c r="Y187" s="183"/>
      <c r="Z187" s="183"/>
    </row>
    <row r="188" spans="1:26" ht="12.75" customHeight="1" x14ac:dyDescent="0.3">
      <c r="A188" s="183"/>
      <c r="B188" s="183"/>
      <c r="C188" s="183"/>
      <c r="D188" s="276"/>
      <c r="E188" s="183"/>
      <c r="F188" s="183"/>
      <c r="G188" s="183"/>
      <c r="H188" s="183"/>
      <c r="I188" s="183"/>
      <c r="J188" s="183"/>
      <c r="K188" s="183"/>
      <c r="L188" s="183"/>
      <c r="M188" s="183"/>
      <c r="N188" s="183"/>
      <c r="O188" s="183"/>
      <c r="P188" s="183"/>
      <c r="Q188" s="183"/>
      <c r="R188" s="183"/>
      <c r="S188" s="183"/>
      <c r="T188" s="183"/>
      <c r="U188" s="183"/>
      <c r="V188" s="183"/>
      <c r="W188" s="183"/>
      <c r="X188" s="183"/>
      <c r="Y188" s="183"/>
      <c r="Z188" s="183"/>
    </row>
    <row r="189" spans="1:26" ht="12.75" customHeight="1" x14ac:dyDescent="0.3">
      <c r="A189" s="183"/>
      <c r="B189" s="183"/>
      <c r="C189" s="183"/>
      <c r="D189" s="276"/>
      <c r="E189" s="183"/>
      <c r="F189" s="183"/>
      <c r="G189" s="183"/>
      <c r="H189" s="183"/>
      <c r="I189" s="183"/>
      <c r="J189" s="183"/>
      <c r="K189" s="183"/>
      <c r="L189" s="183"/>
      <c r="M189" s="183"/>
      <c r="N189" s="183"/>
      <c r="O189" s="183"/>
      <c r="P189" s="183"/>
      <c r="Q189" s="183"/>
      <c r="R189" s="183"/>
      <c r="S189" s="183"/>
      <c r="T189" s="183"/>
      <c r="U189" s="183"/>
      <c r="V189" s="183"/>
      <c r="W189" s="183"/>
      <c r="X189" s="183"/>
      <c r="Y189" s="183"/>
      <c r="Z189" s="183"/>
    </row>
    <row r="190" spans="1:26" ht="12.75" customHeight="1" x14ac:dyDescent="0.3">
      <c r="A190" s="183"/>
      <c r="B190" s="183"/>
      <c r="C190" s="183"/>
      <c r="D190" s="276"/>
      <c r="E190" s="183"/>
      <c r="F190" s="183"/>
      <c r="G190" s="183"/>
      <c r="H190" s="183"/>
      <c r="I190" s="183"/>
      <c r="J190" s="183"/>
      <c r="K190" s="183"/>
      <c r="L190" s="183"/>
      <c r="M190" s="183"/>
      <c r="N190" s="183"/>
      <c r="O190" s="183"/>
      <c r="P190" s="183"/>
      <c r="Q190" s="183"/>
      <c r="R190" s="183"/>
      <c r="S190" s="183"/>
      <c r="T190" s="183"/>
      <c r="U190" s="183"/>
      <c r="V190" s="183"/>
      <c r="W190" s="183"/>
      <c r="X190" s="183"/>
      <c r="Y190" s="183"/>
      <c r="Z190" s="183"/>
    </row>
    <row r="191" spans="1:26" ht="12.75" customHeight="1" x14ac:dyDescent="0.3">
      <c r="A191" s="183"/>
      <c r="B191" s="183"/>
      <c r="C191" s="183"/>
      <c r="D191" s="276"/>
      <c r="E191" s="183"/>
      <c r="F191" s="183"/>
      <c r="G191" s="183"/>
      <c r="H191" s="183"/>
      <c r="I191" s="183"/>
      <c r="J191" s="183"/>
      <c r="K191" s="183"/>
      <c r="L191" s="183"/>
      <c r="M191" s="183"/>
      <c r="N191" s="183"/>
      <c r="O191" s="183"/>
      <c r="P191" s="183"/>
      <c r="Q191" s="183"/>
      <c r="R191" s="183"/>
      <c r="S191" s="183"/>
      <c r="T191" s="183"/>
      <c r="U191" s="183"/>
      <c r="V191" s="183"/>
      <c r="W191" s="183"/>
      <c r="X191" s="183"/>
      <c r="Y191" s="183"/>
      <c r="Z191" s="183"/>
    </row>
    <row r="192" spans="1:26" ht="12.75" customHeight="1" x14ac:dyDescent="0.3">
      <c r="A192" s="183"/>
      <c r="B192" s="183"/>
      <c r="C192" s="183"/>
      <c r="D192" s="276"/>
      <c r="E192" s="183"/>
      <c r="F192" s="183"/>
      <c r="G192" s="183"/>
      <c r="H192" s="183"/>
      <c r="I192" s="183"/>
      <c r="J192" s="183"/>
      <c r="K192" s="183"/>
      <c r="L192" s="183"/>
      <c r="M192" s="183"/>
      <c r="N192" s="183"/>
      <c r="O192" s="183"/>
      <c r="P192" s="183"/>
      <c r="Q192" s="183"/>
      <c r="R192" s="183"/>
      <c r="S192" s="183"/>
      <c r="T192" s="183"/>
      <c r="U192" s="183"/>
      <c r="V192" s="183"/>
      <c r="W192" s="183"/>
      <c r="X192" s="183"/>
      <c r="Y192" s="183"/>
      <c r="Z192" s="183"/>
    </row>
    <row r="193" spans="1:26" ht="12.75" customHeight="1" x14ac:dyDescent="0.3">
      <c r="A193" s="183"/>
      <c r="B193" s="183"/>
      <c r="C193" s="183"/>
      <c r="D193" s="276"/>
      <c r="E193" s="183"/>
      <c r="F193" s="183"/>
      <c r="G193" s="183"/>
      <c r="H193" s="183"/>
      <c r="I193" s="183"/>
      <c r="J193" s="183"/>
      <c r="K193" s="183"/>
      <c r="L193" s="183"/>
      <c r="M193" s="183"/>
      <c r="N193" s="183"/>
      <c r="O193" s="183"/>
      <c r="P193" s="183"/>
      <c r="Q193" s="183"/>
      <c r="R193" s="183"/>
      <c r="S193" s="183"/>
      <c r="T193" s="183"/>
      <c r="U193" s="183"/>
      <c r="V193" s="183"/>
      <c r="W193" s="183"/>
      <c r="X193" s="183"/>
      <c r="Y193" s="183"/>
      <c r="Z193" s="183"/>
    </row>
    <row r="194" spans="1:26" ht="12.75" customHeight="1" x14ac:dyDescent="0.3">
      <c r="A194" s="183"/>
      <c r="B194" s="183"/>
      <c r="C194" s="183"/>
      <c r="D194" s="276"/>
      <c r="E194" s="183"/>
      <c r="F194" s="183"/>
      <c r="G194" s="183"/>
      <c r="H194" s="183"/>
      <c r="I194" s="183"/>
      <c r="J194" s="183"/>
      <c r="K194" s="183"/>
      <c r="L194" s="183"/>
      <c r="M194" s="183"/>
      <c r="N194" s="183"/>
      <c r="O194" s="183"/>
      <c r="P194" s="183"/>
      <c r="Q194" s="183"/>
      <c r="R194" s="183"/>
      <c r="S194" s="183"/>
      <c r="T194" s="183"/>
      <c r="U194" s="183"/>
      <c r="V194" s="183"/>
      <c r="W194" s="183"/>
      <c r="X194" s="183"/>
      <c r="Y194" s="183"/>
      <c r="Z194" s="183"/>
    </row>
    <row r="195" spans="1:26" ht="12.75" customHeight="1" x14ac:dyDescent="0.3">
      <c r="A195" s="183"/>
      <c r="B195" s="183"/>
      <c r="C195" s="183"/>
      <c r="D195" s="276"/>
      <c r="E195" s="183"/>
      <c r="F195" s="183"/>
      <c r="G195" s="183"/>
      <c r="H195" s="183"/>
      <c r="I195" s="183"/>
      <c r="J195" s="183"/>
      <c r="K195" s="183"/>
      <c r="L195" s="183"/>
      <c r="M195" s="183"/>
      <c r="N195" s="183"/>
      <c r="O195" s="183"/>
      <c r="P195" s="183"/>
      <c r="Q195" s="183"/>
      <c r="R195" s="183"/>
      <c r="S195" s="183"/>
      <c r="T195" s="183"/>
      <c r="U195" s="183"/>
      <c r="V195" s="183"/>
      <c r="W195" s="183"/>
      <c r="X195" s="183"/>
      <c r="Y195" s="183"/>
      <c r="Z195" s="183"/>
    </row>
    <row r="196" spans="1:26" ht="12.75" customHeight="1" x14ac:dyDescent="0.3">
      <c r="A196" s="183"/>
      <c r="B196" s="183"/>
      <c r="C196" s="183"/>
      <c r="D196" s="276"/>
      <c r="E196" s="183"/>
      <c r="F196" s="183"/>
      <c r="G196" s="183"/>
      <c r="H196" s="183"/>
      <c r="I196" s="183"/>
      <c r="J196" s="183"/>
      <c r="K196" s="183"/>
      <c r="L196" s="183"/>
      <c r="M196" s="183"/>
      <c r="N196" s="183"/>
      <c r="O196" s="183"/>
      <c r="P196" s="183"/>
      <c r="Q196" s="183"/>
      <c r="R196" s="183"/>
      <c r="S196" s="183"/>
      <c r="T196" s="183"/>
      <c r="U196" s="183"/>
      <c r="V196" s="183"/>
      <c r="W196" s="183"/>
      <c r="X196" s="183"/>
      <c r="Y196" s="183"/>
      <c r="Z196" s="183"/>
    </row>
    <row r="197" spans="1:26" ht="12.75" customHeight="1" x14ac:dyDescent="0.3">
      <c r="A197" s="183"/>
      <c r="B197" s="183"/>
      <c r="C197" s="183"/>
      <c r="D197" s="276"/>
      <c r="E197" s="183"/>
      <c r="F197" s="183"/>
      <c r="G197" s="183"/>
      <c r="H197" s="183"/>
      <c r="I197" s="183"/>
      <c r="J197" s="183"/>
      <c r="K197" s="183"/>
      <c r="L197" s="183"/>
      <c r="M197" s="183"/>
      <c r="N197" s="183"/>
      <c r="O197" s="183"/>
      <c r="P197" s="183"/>
      <c r="Q197" s="183"/>
      <c r="R197" s="183"/>
      <c r="S197" s="183"/>
      <c r="T197" s="183"/>
      <c r="U197" s="183"/>
      <c r="V197" s="183"/>
      <c r="W197" s="183"/>
      <c r="X197" s="183"/>
      <c r="Y197" s="183"/>
      <c r="Z197" s="183"/>
    </row>
    <row r="198" spans="1:26" ht="12.75" customHeight="1" x14ac:dyDescent="0.3">
      <c r="A198" s="183"/>
      <c r="B198" s="183"/>
      <c r="C198" s="183"/>
      <c r="D198" s="276"/>
      <c r="E198" s="183"/>
      <c r="F198" s="183"/>
      <c r="G198" s="183"/>
      <c r="H198" s="183"/>
      <c r="I198" s="183"/>
      <c r="J198" s="183"/>
      <c r="K198" s="183"/>
      <c r="L198" s="183"/>
      <c r="M198" s="183"/>
      <c r="N198" s="183"/>
      <c r="O198" s="183"/>
      <c r="P198" s="183"/>
      <c r="Q198" s="183"/>
      <c r="R198" s="183"/>
      <c r="S198" s="183"/>
      <c r="T198" s="183"/>
      <c r="U198" s="183"/>
      <c r="V198" s="183"/>
      <c r="W198" s="183"/>
      <c r="X198" s="183"/>
      <c r="Y198" s="183"/>
      <c r="Z198" s="183"/>
    </row>
    <row r="199" spans="1:26" ht="12.75" customHeight="1" x14ac:dyDescent="0.3">
      <c r="A199" s="183"/>
      <c r="B199" s="183"/>
      <c r="C199" s="183"/>
      <c r="D199" s="276"/>
      <c r="E199" s="183"/>
      <c r="F199" s="183"/>
      <c r="G199" s="183"/>
      <c r="H199" s="183"/>
      <c r="I199" s="183"/>
      <c r="J199" s="183"/>
      <c r="K199" s="183"/>
      <c r="L199" s="183"/>
      <c r="M199" s="183"/>
      <c r="N199" s="183"/>
      <c r="O199" s="183"/>
      <c r="P199" s="183"/>
      <c r="Q199" s="183"/>
      <c r="R199" s="183"/>
      <c r="S199" s="183"/>
      <c r="T199" s="183"/>
      <c r="U199" s="183"/>
      <c r="V199" s="183"/>
      <c r="W199" s="183"/>
      <c r="X199" s="183"/>
      <c r="Y199" s="183"/>
      <c r="Z199" s="183"/>
    </row>
    <row r="200" spans="1:26" ht="12.75" customHeight="1" x14ac:dyDescent="0.3">
      <c r="A200" s="183"/>
      <c r="B200" s="183"/>
      <c r="C200" s="183"/>
      <c r="D200" s="276"/>
      <c r="E200" s="183"/>
      <c r="F200" s="183"/>
      <c r="G200" s="183"/>
      <c r="H200" s="183"/>
      <c r="I200" s="183"/>
      <c r="J200" s="183"/>
      <c r="K200" s="183"/>
      <c r="L200" s="183"/>
      <c r="M200" s="183"/>
      <c r="N200" s="183"/>
      <c r="O200" s="183"/>
      <c r="P200" s="183"/>
      <c r="Q200" s="183"/>
      <c r="R200" s="183"/>
      <c r="S200" s="183"/>
      <c r="T200" s="183"/>
      <c r="U200" s="183"/>
      <c r="V200" s="183"/>
      <c r="W200" s="183"/>
      <c r="X200" s="183"/>
      <c r="Y200" s="183"/>
      <c r="Z200" s="183"/>
    </row>
    <row r="201" spans="1:26" ht="12.75" customHeight="1" x14ac:dyDescent="0.3">
      <c r="A201" s="183"/>
      <c r="B201" s="183"/>
      <c r="C201" s="183"/>
      <c r="D201" s="276"/>
      <c r="E201" s="183"/>
      <c r="F201" s="183"/>
      <c r="G201" s="183"/>
      <c r="H201" s="183"/>
      <c r="I201" s="183"/>
      <c r="J201" s="183"/>
      <c r="K201" s="183"/>
      <c r="L201" s="183"/>
      <c r="M201" s="183"/>
      <c r="N201" s="183"/>
      <c r="O201" s="183"/>
      <c r="P201" s="183"/>
      <c r="Q201" s="183"/>
      <c r="R201" s="183"/>
      <c r="S201" s="183"/>
      <c r="T201" s="183"/>
      <c r="U201" s="183"/>
      <c r="V201" s="183"/>
      <c r="W201" s="183"/>
      <c r="X201" s="183"/>
      <c r="Y201" s="183"/>
      <c r="Z201" s="183"/>
    </row>
    <row r="202" spans="1:26" ht="12.75" customHeight="1" x14ac:dyDescent="0.3">
      <c r="A202" s="183"/>
      <c r="B202" s="183"/>
      <c r="C202" s="183"/>
      <c r="D202" s="276"/>
      <c r="E202" s="183"/>
      <c r="F202" s="183"/>
      <c r="G202" s="183"/>
      <c r="H202" s="183"/>
      <c r="I202" s="183"/>
      <c r="J202" s="183"/>
      <c r="K202" s="183"/>
      <c r="L202" s="183"/>
      <c r="M202" s="183"/>
      <c r="N202" s="183"/>
      <c r="O202" s="183"/>
      <c r="P202" s="183"/>
      <c r="Q202" s="183"/>
      <c r="R202" s="183"/>
      <c r="S202" s="183"/>
      <c r="T202" s="183"/>
      <c r="U202" s="183"/>
      <c r="V202" s="183"/>
      <c r="W202" s="183"/>
      <c r="X202" s="183"/>
      <c r="Y202" s="183"/>
      <c r="Z202" s="183"/>
    </row>
    <row r="203" spans="1:26" ht="12.75" customHeight="1" x14ac:dyDescent="0.3">
      <c r="A203" s="183"/>
      <c r="B203" s="183"/>
      <c r="C203" s="183"/>
      <c r="D203" s="276"/>
      <c r="E203" s="183"/>
      <c r="F203" s="183"/>
      <c r="G203" s="183"/>
      <c r="H203" s="183"/>
      <c r="I203" s="183"/>
      <c r="J203" s="183"/>
      <c r="K203" s="183"/>
      <c r="L203" s="183"/>
      <c r="M203" s="183"/>
      <c r="N203" s="183"/>
      <c r="O203" s="183"/>
      <c r="P203" s="183"/>
      <c r="Q203" s="183"/>
      <c r="R203" s="183"/>
      <c r="S203" s="183"/>
      <c r="T203" s="183"/>
      <c r="U203" s="183"/>
      <c r="V203" s="183"/>
      <c r="W203" s="183"/>
      <c r="X203" s="183"/>
      <c r="Y203" s="183"/>
      <c r="Z203" s="183"/>
    </row>
    <row r="204" spans="1:26" ht="12.75" customHeight="1" x14ac:dyDescent="0.3">
      <c r="A204" s="183"/>
      <c r="B204" s="183"/>
      <c r="C204" s="183"/>
      <c r="D204" s="276"/>
      <c r="E204" s="183"/>
      <c r="F204" s="183"/>
      <c r="G204" s="183"/>
      <c r="H204" s="183"/>
      <c r="I204" s="183"/>
      <c r="J204" s="183"/>
      <c r="K204" s="183"/>
      <c r="L204" s="183"/>
      <c r="M204" s="183"/>
      <c r="N204" s="183"/>
      <c r="O204" s="183"/>
      <c r="P204" s="183"/>
      <c r="Q204" s="183"/>
      <c r="R204" s="183"/>
      <c r="S204" s="183"/>
      <c r="T204" s="183"/>
      <c r="U204" s="183"/>
      <c r="V204" s="183"/>
      <c r="W204" s="183"/>
      <c r="X204" s="183"/>
      <c r="Y204" s="183"/>
      <c r="Z204" s="183"/>
    </row>
    <row r="205" spans="1:26" ht="12.75" customHeight="1" x14ac:dyDescent="0.3">
      <c r="A205" s="183"/>
      <c r="B205" s="183"/>
      <c r="C205" s="183"/>
      <c r="D205" s="276"/>
      <c r="E205" s="183"/>
      <c r="F205" s="183"/>
      <c r="G205" s="183"/>
      <c r="H205" s="183"/>
      <c r="I205" s="183"/>
      <c r="J205" s="183"/>
      <c r="K205" s="183"/>
      <c r="L205" s="183"/>
      <c r="M205" s="183"/>
      <c r="N205" s="183"/>
      <c r="O205" s="183"/>
      <c r="P205" s="183"/>
      <c r="Q205" s="183"/>
      <c r="R205" s="183"/>
      <c r="S205" s="183"/>
      <c r="T205" s="183"/>
      <c r="U205" s="183"/>
      <c r="V205" s="183"/>
      <c r="W205" s="183"/>
      <c r="X205" s="183"/>
      <c r="Y205" s="183"/>
      <c r="Z205" s="183"/>
    </row>
    <row r="206" spans="1:26" ht="12.75" customHeight="1" x14ac:dyDescent="0.3">
      <c r="A206" s="183"/>
      <c r="B206" s="183"/>
      <c r="C206" s="183"/>
      <c r="D206" s="276"/>
      <c r="E206" s="183"/>
      <c r="F206" s="183"/>
      <c r="G206" s="183"/>
      <c r="H206" s="183"/>
      <c r="I206" s="183"/>
      <c r="J206" s="183"/>
      <c r="K206" s="183"/>
      <c r="L206" s="183"/>
      <c r="M206" s="183"/>
      <c r="N206" s="183"/>
      <c r="O206" s="183"/>
      <c r="P206" s="183"/>
      <c r="Q206" s="183"/>
      <c r="R206" s="183"/>
      <c r="S206" s="183"/>
      <c r="T206" s="183"/>
      <c r="U206" s="183"/>
      <c r="V206" s="183"/>
      <c r="W206" s="183"/>
      <c r="X206" s="183"/>
      <c r="Y206" s="183"/>
      <c r="Z206" s="183"/>
    </row>
    <row r="207" spans="1:26" ht="12.75" customHeight="1" x14ac:dyDescent="0.3">
      <c r="A207" s="183"/>
      <c r="B207" s="183"/>
      <c r="C207" s="183"/>
      <c r="D207" s="276"/>
      <c r="E207" s="183"/>
      <c r="F207" s="183"/>
      <c r="G207" s="183"/>
      <c r="H207" s="183"/>
      <c r="I207" s="183"/>
      <c r="J207" s="183"/>
      <c r="K207" s="183"/>
      <c r="L207" s="183"/>
      <c r="M207" s="183"/>
      <c r="N207" s="183"/>
      <c r="O207" s="183"/>
      <c r="P207" s="183"/>
      <c r="Q207" s="183"/>
      <c r="R207" s="183"/>
      <c r="S207" s="183"/>
      <c r="T207" s="183"/>
      <c r="U207" s="183"/>
      <c r="V207" s="183"/>
      <c r="W207" s="183"/>
      <c r="X207" s="183"/>
      <c r="Y207" s="183"/>
      <c r="Z207" s="183"/>
    </row>
    <row r="208" spans="1:26" ht="12.75" customHeight="1" x14ac:dyDescent="0.3">
      <c r="A208" s="183"/>
      <c r="B208" s="183"/>
      <c r="C208" s="183"/>
      <c r="D208" s="276"/>
      <c r="E208" s="183"/>
      <c r="F208" s="183"/>
      <c r="G208" s="183"/>
      <c r="H208" s="183"/>
      <c r="I208" s="183"/>
      <c r="J208" s="183"/>
      <c r="K208" s="183"/>
      <c r="L208" s="183"/>
      <c r="M208" s="183"/>
      <c r="N208" s="183"/>
      <c r="O208" s="183"/>
      <c r="P208" s="183"/>
      <c r="Q208" s="183"/>
      <c r="R208" s="183"/>
      <c r="S208" s="183"/>
      <c r="T208" s="183"/>
      <c r="U208" s="183"/>
      <c r="V208" s="183"/>
      <c r="W208" s="183"/>
      <c r="X208" s="183"/>
      <c r="Y208" s="183"/>
      <c r="Z208" s="183"/>
    </row>
    <row r="209" spans="1:26" ht="12.75" customHeight="1" x14ac:dyDescent="0.3">
      <c r="A209" s="183"/>
      <c r="B209" s="183"/>
      <c r="C209" s="183"/>
      <c r="D209" s="276"/>
      <c r="E209" s="183"/>
      <c r="F209" s="183"/>
      <c r="G209" s="183"/>
      <c r="H209" s="183"/>
      <c r="I209" s="183"/>
      <c r="J209" s="183"/>
      <c r="K209" s="183"/>
      <c r="L209" s="183"/>
      <c r="M209" s="183"/>
      <c r="N209" s="183"/>
      <c r="O209" s="183"/>
      <c r="P209" s="183"/>
      <c r="Q209" s="183"/>
      <c r="R209" s="183"/>
      <c r="S209" s="183"/>
      <c r="T209" s="183"/>
      <c r="U209" s="183"/>
      <c r="V209" s="183"/>
      <c r="W209" s="183"/>
      <c r="X209" s="183"/>
      <c r="Y209" s="183"/>
      <c r="Z209" s="183"/>
    </row>
    <row r="210" spans="1:26" ht="12.75" customHeight="1" x14ac:dyDescent="0.3">
      <c r="A210" s="183"/>
      <c r="B210" s="183"/>
      <c r="C210" s="183"/>
      <c r="D210" s="276"/>
      <c r="E210" s="183"/>
      <c r="F210" s="183"/>
      <c r="G210" s="183"/>
      <c r="H210" s="183"/>
      <c r="I210" s="183"/>
      <c r="J210" s="183"/>
      <c r="K210" s="183"/>
      <c r="L210" s="183"/>
      <c r="M210" s="183"/>
      <c r="N210" s="183"/>
      <c r="O210" s="183"/>
      <c r="P210" s="183"/>
      <c r="Q210" s="183"/>
      <c r="R210" s="183"/>
      <c r="S210" s="183"/>
      <c r="T210" s="183"/>
      <c r="U210" s="183"/>
      <c r="V210" s="183"/>
      <c r="W210" s="183"/>
      <c r="X210" s="183"/>
      <c r="Y210" s="183"/>
      <c r="Z210" s="183"/>
    </row>
    <row r="211" spans="1:26" ht="12.75" customHeight="1" x14ac:dyDescent="0.3">
      <c r="A211" s="183"/>
      <c r="B211" s="183"/>
      <c r="C211" s="183"/>
      <c r="D211" s="276"/>
      <c r="E211" s="183"/>
      <c r="F211" s="183"/>
      <c r="G211" s="183"/>
      <c r="H211" s="183"/>
      <c r="I211" s="183"/>
      <c r="J211" s="183"/>
      <c r="K211" s="183"/>
      <c r="L211" s="183"/>
      <c r="M211" s="183"/>
      <c r="N211" s="183"/>
      <c r="O211" s="183"/>
      <c r="P211" s="183"/>
      <c r="Q211" s="183"/>
      <c r="R211" s="183"/>
      <c r="S211" s="183"/>
      <c r="T211" s="183"/>
      <c r="U211" s="183"/>
      <c r="V211" s="183"/>
      <c r="W211" s="183"/>
      <c r="X211" s="183"/>
      <c r="Y211" s="183"/>
      <c r="Z211" s="183"/>
    </row>
    <row r="212" spans="1:26" ht="12.75" customHeight="1" x14ac:dyDescent="0.3">
      <c r="A212" s="183"/>
      <c r="B212" s="183"/>
      <c r="C212" s="183"/>
      <c r="D212" s="276"/>
      <c r="E212" s="183"/>
      <c r="F212" s="183"/>
      <c r="G212" s="183"/>
      <c r="H212" s="183"/>
      <c r="I212" s="183"/>
      <c r="J212" s="183"/>
      <c r="K212" s="183"/>
      <c r="L212" s="183"/>
      <c r="M212" s="183"/>
      <c r="N212" s="183"/>
      <c r="O212" s="183"/>
      <c r="P212" s="183"/>
      <c r="Q212" s="183"/>
      <c r="R212" s="183"/>
      <c r="S212" s="183"/>
      <c r="T212" s="183"/>
      <c r="U212" s="183"/>
      <c r="V212" s="183"/>
      <c r="W212" s="183"/>
      <c r="X212" s="183"/>
      <c r="Y212" s="183"/>
      <c r="Z212" s="183"/>
    </row>
    <row r="213" spans="1:26" ht="12.75" customHeight="1" x14ac:dyDescent="0.3">
      <c r="A213" s="183"/>
      <c r="B213" s="183"/>
      <c r="C213" s="183"/>
      <c r="D213" s="276"/>
      <c r="E213" s="183"/>
      <c r="F213" s="183"/>
      <c r="G213" s="183"/>
      <c r="H213" s="183"/>
      <c r="I213" s="183"/>
      <c r="J213" s="183"/>
      <c r="K213" s="183"/>
      <c r="L213" s="183"/>
      <c r="M213" s="183"/>
      <c r="N213" s="183"/>
      <c r="O213" s="183"/>
      <c r="P213" s="183"/>
      <c r="Q213" s="183"/>
      <c r="R213" s="183"/>
      <c r="S213" s="183"/>
      <c r="T213" s="183"/>
      <c r="U213" s="183"/>
      <c r="V213" s="183"/>
      <c r="W213" s="183"/>
      <c r="X213" s="183"/>
      <c r="Y213" s="183"/>
      <c r="Z213" s="183"/>
    </row>
    <row r="214" spans="1:26" ht="12.75" customHeight="1" x14ac:dyDescent="0.3">
      <c r="A214" s="183"/>
      <c r="B214" s="183"/>
      <c r="C214" s="183"/>
      <c r="D214" s="276"/>
      <c r="E214" s="183"/>
      <c r="F214" s="183"/>
      <c r="G214" s="183"/>
      <c r="H214" s="183"/>
      <c r="I214" s="183"/>
      <c r="J214" s="183"/>
      <c r="K214" s="183"/>
      <c r="L214" s="183"/>
      <c r="M214" s="183"/>
      <c r="N214" s="183"/>
      <c r="O214" s="183"/>
      <c r="P214" s="183"/>
      <c r="Q214" s="183"/>
      <c r="R214" s="183"/>
      <c r="S214" s="183"/>
      <c r="T214" s="183"/>
      <c r="U214" s="183"/>
      <c r="V214" s="183"/>
      <c r="W214" s="183"/>
      <c r="X214" s="183"/>
      <c r="Y214" s="183"/>
      <c r="Z214" s="183"/>
    </row>
    <row r="215" spans="1:26" ht="12.75" customHeight="1" x14ac:dyDescent="0.3">
      <c r="A215" s="183"/>
      <c r="B215" s="183"/>
      <c r="C215" s="183"/>
      <c r="D215" s="276"/>
      <c r="E215" s="183"/>
      <c r="F215" s="183"/>
      <c r="G215" s="183"/>
      <c r="H215" s="183"/>
      <c r="I215" s="183"/>
      <c r="J215" s="183"/>
      <c r="K215" s="183"/>
      <c r="L215" s="183"/>
      <c r="M215" s="183"/>
      <c r="N215" s="183"/>
      <c r="O215" s="183"/>
      <c r="P215" s="183"/>
      <c r="Q215" s="183"/>
      <c r="R215" s="183"/>
      <c r="S215" s="183"/>
      <c r="T215" s="183"/>
      <c r="U215" s="183"/>
      <c r="V215" s="183"/>
      <c r="W215" s="183"/>
      <c r="X215" s="183"/>
      <c r="Y215" s="183"/>
      <c r="Z215" s="183"/>
    </row>
    <row r="216" spans="1:26" ht="12.75" customHeight="1" x14ac:dyDescent="0.3">
      <c r="A216" s="183"/>
      <c r="B216" s="183"/>
      <c r="C216" s="183"/>
      <c r="D216" s="276"/>
      <c r="E216" s="183"/>
      <c r="F216" s="183"/>
      <c r="G216" s="183"/>
      <c r="H216" s="183"/>
      <c r="I216" s="183"/>
      <c r="J216" s="183"/>
      <c r="K216" s="183"/>
      <c r="L216" s="183"/>
      <c r="M216" s="183"/>
      <c r="N216" s="183"/>
      <c r="O216" s="183"/>
      <c r="P216" s="183"/>
      <c r="Q216" s="183"/>
      <c r="R216" s="183"/>
      <c r="S216" s="183"/>
      <c r="T216" s="183"/>
      <c r="U216" s="183"/>
      <c r="V216" s="183"/>
      <c r="W216" s="183"/>
      <c r="X216" s="183"/>
      <c r="Y216" s="183"/>
      <c r="Z216" s="183"/>
    </row>
    <row r="217" spans="1:26" ht="12.75" customHeight="1" x14ac:dyDescent="0.3">
      <c r="A217" s="183"/>
      <c r="B217" s="183"/>
      <c r="C217" s="183"/>
      <c r="D217" s="276"/>
      <c r="E217" s="183"/>
      <c r="F217" s="183"/>
      <c r="G217" s="183"/>
      <c r="H217" s="183"/>
      <c r="I217" s="183"/>
      <c r="J217" s="183"/>
      <c r="K217" s="183"/>
      <c r="L217" s="183"/>
      <c r="M217" s="183"/>
      <c r="N217" s="183"/>
      <c r="O217" s="183"/>
      <c r="P217" s="183"/>
      <c r="Q217" s="183"/>
      <c r="R217" s="183"/>
      <c r="S217" s="183"/>
      <c r="T217" s="183"/>
      <c r="U217" s="183"/>
      <c r="V217" s="183"/>
      <c r="W217" s="183"/>
      <c r="X217" s="183"/>
      <c r="Y217" s="183"/>
      <c r="Z217" s="183"/>
    </row>
    <row r="218" spans="1:26" ht="12.75" customHeight="1" x14ac:dyDescent="0.3">
      <c r="A218" s="183"/>
      <c r="B218" s="183"/>
      <c r="C218" s="183"/>
      <c r="D218" s="276"/>
      <c r="E218" s="183"/>
      <c r="F218" s="183"/>
      <c r="G218" s="183"/>
      <c r="H218" s="183"/>
      <c r="I218" s="183"/>
      <c r="J218" s="183"/>
      <c r="K218" s="183"/>
      <c r="L218" s="183"/>
      <c r="M218" s="183"/>
      <c r="N218" s="183"/>
      <c r="O218" s="183"/>
      <c r="P218" s="183"/>
      <c r="Q218" s="183"/>
      <c r="R218" s="183"/>
      <c r="S218" s="183"/>
      <c r="T218" s="183"/>
      <c r="U218" s="183"/>
      <c r="V218" s="183"/>
      <c r="W218" s="183"/>
      <c r="X218" s="183"/>
      <c r="Y218" s="183"/>
      <c r="Z218" s="183"/>
    </row>
    <row r="219" spans="1:26" ht="12.75" customHeight="1" x14ac:dyDescent="0.3">
      <c r="A219" s="183"/>
      <c r="B219" s="183"/>
      <c r="C219" s="183"/>
      <c r="D219" s="276"/>
      <c r="E219" s="183"/>
      <c r="F219" s="183"/>
      <c r="G219" s="183"/>
      <c r="H219" s="183"/>
      <c r="I219" s="183"/>
      <c r="J219" s="183"/>
      <c r="K219" s="183"/>
      <c r="L219" s="183"/>
      <c r="M219" s="183"/>
      <c r="N219" s="183"/>
      <c r="O219" s="183"/>
      <c r="P219" s="183"/>
      <c r="Q219" s="183"/>
      <c r="R219" s="183"/>
      <c r="S219" s="183"/>
      <c r="T219" s="183"/>
      <c r="U219" s="183"/>
      <c r="V219" s="183"/>
      <c r="W219" s="183"/>
      <c r="X219" s="183"/>
      <c r="Y219" s="183"/>
      <c r="Z219" s="183"/>
    </row>
    <row r="220" spans="1:26" ht="12.75" customHeight="1" x14ac:dyDescent="0.3">
      <c r="A220" s="183"/>
      <c r="B220" s="183"/>
      <c r="C220" s="183"/>
      <c r="D220" s="276"/>
      <c r="E220" s="183"/>
      <c r="F220" s="183"/>
      <c r="G220" s="183"/>
      <c r="H220" s="183"/>
      <c r="I220" s="183"/>
      <c r="J220" s="183"/>
      <c r="K220" s="183"/>
      <c r="L220" s="183"/>
      <c r="M220" s="183"/>
      <c r="N220" s="183"/>
      <c r="O220" s="183"/>
      <c r="P220" s="183"/>
      <c r="Q220" s="183"/>
      <c r="R220" s="183"/>
      <c r="S220" s="183"/>
      <c r="T220" s="183"/>
      <c r="U220" s="183"/>
      <c r="V220" s="183"/>
      <c r="W220" s="183"/>
      <c r="X220" s="183"/>
      <c r="Y220" s="183"/>
      <c r="Z220" s="183"/>
    </row>
    <row r="221" spans="1:26" ht="12.75" customHeight="1" x14ac:dyDescent="0.3">
      <c r="A221" s="183"/>
      <c r="B221" s="183"/>
      <c r="C221" s="183"/>
      <c r="D221" s="276"/>
      <c r="E221" s="183"/>
      <c r="F221" s="183"/>
      <c r="G221" s="183"/>
      <c r="H221" s="183"/>
      <c r="I221" s="183"/>
      <c r="J221" s="183"/>
      <c r="K221" s="183"/>
      <c r="L221" s="183"/>
      <c r="M221" s="183"/>
      <c r="N221" s="183"/>
      <c r="O221" s="183"/>
      <c r="P221" s="183"/>
      <c r="Q221" s="183"/>
      <c r="R221" s="183"/>
      <c r="S221" s="183"/>
      <c r="T221" s="183"/>
      <c r="U221" s="183"/>
      <c r="V221" s="183"/>
      <c r="W221" s="183"/>
      <c r="X221" s="183"/>
      <c r="Y221" s="183"/>
      <c r="Z221" s="183"/>
    </row>
    <row r="222" spans="1:26" ht="12.75" customHeight="1" x14ac:dyDescent="0.3">
      <c r="A222" s="183"/>
      <c r="B222" s="183"/>
      <c r="C222" s="183"/>
      <c r="D222" s="276"/>
      <c r="E222" s="183"/>
      <c r="F222" s="183"/>
      <c r="G222" s="183"/>
      <c r="H222" s="183"/>
      <c r="I222" s="183"/>
      <c r="J222" s="183"/>
      <c r="K222" s="183"/>
      <c r="L222" s="183"/>
      <c r="M222" s="183"/>
      <c r="N222" s="183"/>
      <c r="O222" s="183"/>
      <c r="P222" s="183"/>
      <c r="Q222" s="183"/>
      <c r="R222" s="183"/>
      <c r="S222" s="183"/>
      <c r="T222" s="183"/>
      <c r="U222" s="183"/>
      <c r="V222" s="183"/>
      <c r="W222" s="183"/>
      <c r="X222" s="183"/>
      <c r="Y222" s="183"/>
      <c r="Z222" s="183"/>
    </row>
    <row r="223" spans="1:26" ht="12.75" customHeight="1" x14ac:dyDescent="0.3">
      <c r="A223" s="183"/>
      <c r="B223" s="183"/>
      <c r="C223" s="183"/>
      <c r="D223" s="276"/>
      <c r="E223" s="183"/>
      <c r="F223" s="183"/>
      <c r="G223" s="183"/>
      <c r="H223" s="183"/>
      <c r="I223" s="183"/>
      <c r="J223" s="183"/>
      <c r="K223" s="183"/>
      <c r="L223" s="183"/>
      <c r="M223" s="183"/>
      <c r="N223" s="183"/>
      <c r="O223" s="183"/>
      <c r="P223" s="183"/>
      <c r="Q223" s="183"/>
      <c r="R223" s="183"/>
      <c r="S223" s="183"/>
      <c r="T223" s="183"/>
      <c r="U223" s="183"/>
      <c r="V223" s="183"/>
      <c r="W223" s="183"/>
      <c r="X223" s="183"/>
      <c r="Y223" s="183"/>
      <c r="Z223" s="183"/>
    </row>
    <row r="224" spans="1:26" ht="12.75" customHeight="1" x14ac:dyDescent="0.3">
      <c r="A224" s="183"/>
      <c r="B224" s="183"/>
      <c r="C224" s="183"/>
      <c r="D224" s="276"/>
      <c r="E224" s="183"/>
      <c r="F224" s="183"/>
      <c r="G224" s="183"/>
      <c r="H224" s="183"/>
      <c r="I224" s="183"/>
      <c r="J224" s="183"/>
      <c r="K224" s="183"/>
      <c r="L224" s="183"/>
      <c r="M224" s="183"/>
      <c r="N224" s="183"/>
      <c r="O224" s="183"/>
      <c r="P224" s="183"/>
      <c r="Q224" s="183"/>
      <c r="R224" s="183"/>
      <c r="S224" s="183"/>
      <c r="T224" s="183"/>
      <c r="U224" s="183"/>
      <c r="V224" s="183"/>
      <c r="W224" s="183"/>
      <c r="X224" s="183"/>
      <c r="Y224" s="183"/>
      <c r="Z224" s="183"/>
    </row>
    <row r="225" spans="1:26" ht="12.75" customHeight="1" x14ac:dyDescent="0.3">
      <c r="A225" s="183"/>
      <c r="B225" s="183"/>
      <c r="C225" s="183"/>
      <c r="D225" s="276"/>
      <c r="E225" s="183"/>
      <c r="F225" s="183"/>
      <c r="G225" s="183"/>
      <c r="H225" s="183"/>
      <c r="I225" s="183"/>
      <c r="J225" s="183"/>
      <c r="K225" s="183"/>
      <c r="L225" s="183"/>
      <c r="M225" s="183"/>
      <c r="N225" s="183"/>
      <c r="O225" s="183"/>
      <c r="P225" s="183"/>
      <c r="Q225" s="183"/>
      <c r="R225" s="183"/>
      <c r="S225" s="183"/>
      <c r="T225" s="183"/>
      <c r="U225" s="183"/>
      <c r="V225" s="183"/>
      <c r="W225" s="183"/>
      <c r="X225" s="183"/>
      <c r="Y225" s="183"/>
      <c r="Z225" s="183"/>
    </row>
    <row r="226" spans="1:26" ht="12.75" customHeight="1" x14ac:dyDescent="0.3">
      <c r="A226" s="183"/>
      <c r="B226" s="183"/>
      <c r="C226" s="183"/>
      <c r="D226" s="276"/>
      <c r="E226" s="183"/>
      <c r="F226" s="183"/>
      <c r="G226" s="183"/>
      <c r="H226" s="183"/>
      <c r="I226" s="183"/>
      <c r="J226" s="183"/>
      <c r="K226" s="183"/>
      <c r="L226" s="183"/>
      <c r="M226" s="183"/>
      <c r="N226" s="183"/>
      <c r="O226" s="183"/>
      <c r="P226" s="183"/>
      <c r="Q226" s="183"/>
      <c r="R226" s="183"/>
      <c r="S226" s="183"/>
      <c r="T226" s="183"/>
      <c r="U226" s="183"/>
      <c r="V226" s="183"/>
      <c r="W226" s="183"/>
      <c r="X226" s="183"/>
      <c r="Y226" s="183"/>
      <c r="Z226" s="183"/>
    </row>
    <row r="227" spans="1:26" ht="12.75" customHeight="1" x14ac:dyDescent="0.3">
      <c r="A227" s="183"/>
      <c r="B227" s="183"/>
      <c r="C227" s="183"/>
      <c r="D227" s="276"/>
      <c r="E227" s="183"/>
      <c r="F227" s="183"/>
      <c r="G227" s="183"/>
      <c r="H227" s="183"/>
      <c r="I227" s="183"/>
      <c r="J227" s="183"/>
      <c r="K227" s="183"/>
      <c r="L227" s="183"/>
      <c r="M227" s="183"/>
      <c r="N227" s="183"/>
      <c r="O227" s="183"/>
      <c r="P227" s="183"/>
      <c r="Q227" s="183"/>
      <c r="R227" s="183"/>
      <c r="S227" s="183"/>
      <c r="T227" s="183"/>
      <c r="U227" s="183"/>
      <c r="V227" s="183"/>
      <c r="W227" s="183"/>
      <c r="X227" s="183"/>
      <c r="Y227" s="183"/>
      <c r="Z227" s="183"/>
    </row>
    <row r="228" spans="1:26" ht="12.75" customHeight="1" x14ac:dyDescent="0.3">
      <c r="A228" s="183"/>
      <c r="B228" s="183"/>
      <c r="C228" s="183"/>
      <c r="D228" s="276"/>
      <c r="E228" s="183"/>
      <c r="F228" s="183"/>
      <c r="G228" s="183"/>
      <c r="H228" s="183"/>
      <c r="I228" s="183"/>
      <c r="J228" s="183"/>
      <c r="K228" s="183"/>
      <c r="L228" s="183"/>
      <c r="M228" s="183"/>
      <c r="N228" s="183"/>
      <c r="O228" s="183"/>
      <c r="P228" s="183"/>
      <c r="Q228" s="183"/>
      <c r="R228" s="183"/>
      <c r="S228" s="183"/>
      <c r="T228" s="183"/>
      <c r="U228" s="183"/>
      <c r="V228" s="183"/>
      <c r="W228" s="183"/>
      <c r="X228" s="183"/>
      <c r="Y228" s="183"/>
      <c r="Z228" s="183"/>
    </row>
    <row r="229" spans="1:26" ht="12.75" customHeight="1" x14ac:dyDescent="0.3">
      <c r="A229" s="183"/>
      <c r="B229" s="183"/>
      <c r="C229" s="183"/>
      <c r="D229" s="276"/>
      <c r="E229" s="183"/>
      <c r="F229" s="183"/>
      <c r="G229" s="183"/>
      <c r="H229" s="183"/>
      <c r="I229" s="183"/>
      <c r="J229" s="183"/>
      <c r="K229" s="183"/>
      <c r="L229" s="183"/>
      <c r="M229" s="183"/>
      <c r="N229" s="183"/>
      <c r="O229" s="183"/>
      <c r="P229" s="183"/>
      <c r="Q229" s="183"/>
      <c r="R229" s="183"/>
      <c r="S229" s="183"/>
      <c r="T229" s="183"/>
      <c r="U229" s="183"/>
      <c r="V229" s="183"/>
      <c r="W229" s="183"/>
      <c r="X229" s="183"/>
      <c r="Y229" s="183"/>
      <c r="Z229" s="183"/>
    </row>
    <row r="230" spans="1:26" ht="12.75" customHeight="1" x14ac:dyDescent="0.3">
      <c r="A230" s="183"/>
      <c r="B230" s="183"/>
      <c r="C230" s="183"/>
      <c r="D230" s="276"/>
      <c r="E230" s="183"/>
      <c r="F230" s="183"/>
      <c r="G230" s="183"/>
      <c r="H230" s="183"/>
      <c r="I230" s="183"/>
      <c r="J230" s="183"/>
      <c r="K230" s="183"/>
      <c r="L230" s="183"/>
      <c r="M230" s="183"/>
      <c r="N230" s="183"/>
      <c r="O230" s="183"/>
      <c r="P230" s="183"/>
      <c r="Q230" s="183"/>
      <c r="R230" s="183"/>
      <c r="S230" s="183"/>
      <c r="T230" s="183"/>
      <c r="U230" s="183"/>
      <c r="V230" s="183"/>
      <c r="W230" s="183"/>
      <c r="X230" s="183"/>
      <c r="Y230" s="183"/>
      <c r="Z230" s="183"/>
    </row>
    <row r="231" spans="1:26" ht="12.75" customHeight="1" x14ac:dyDescent="0.3">
      <c r="A231" s="183"/>
      <c r="B231" s="183"/>
      <c r="C231" s="183"/>
      <c r="D231" s="276"/>
      <c r="E231" s="183"/>
      <c r="F231" s="183"/>
      <c r="G231" s="183"/>
      <c r="H231" s="183"/>
      <c r="I231" s="183"/>
      <c r="J231" s="183"/>
      <c r="K231" s="183"/>
      <c r="L231" s="183"/>
      <c r="M231" s="183"/>
      <c r="N231" s="183"/>
      <c r="O231" s="183"/>
      <c r="P231" s="183"/>
      <c r="Q231" s="183"/>
      <c r="R231" s="183"/>
      <c r="S231" s="183"/>
      <c r="T231" s="183"/>
      <c r="U231" s="183"/>
      <c r="V231" s="183"/>
      <c r="W231" s="183"/>
      <c r="X231" s="183"/>
      <c r="Y231" s="183"/>
      <c r="Z231" s="183"/>
    </row>
    <row r="232" spans="1:26" ht="12.75" customHeight="1" x14ac:dyDescent="0.3">
      <c r="A232" s="183"/>
      <c r="B232" s="183"/>
      <c r="C232" s="183"/>
      <c r="D232" s="276"/>
      <c r="E232" s="183"/>
      <c r="F232" s="183"/>
      <c r="G232" s="183"/>
      <c r="H232" s="183"/>
      <c r="I232" s="183"/>
      <c r="J232" s="183"/>
      <c r="K232" s="183"/>
      <c r="L232" s="183"/>
      <c r="M232" s="183"/>
      <c r="N232" s="183"/>
      <c r="O232" s="183"/>
      <c r="P232" s="183"/>
      <c r="Q232" s="183"/>
      <c r="R232" s="183"/>
      <c r="S232" s="183"/>
      <c r="T232" s="183"/>
      <c r="U232" s="183"/>
      <c r="V232" s="183"/>
      <c r="W232" s="183"/>
      <c r="X232" s="183"/>
      <c r="Y232" s="183"/>
      <c r="Z232" s="183"/>
    </row>
    <row r="233" spans="1:26" ht="12.75" customHeight="1" x14ac:dyDescent="0.3">
      <c r="A233" s="183"/>
      <c r="B233" s="183"/>
      <c r="C233" s="183"/>
      <c r="D233" s="276"/>
      <c r="E233" s="183"/>
      <c r="F233" s="183"/>
      <c r="G233" s="183"/>
      <c r="H233" s="183"/>
      <c r="I233" s="183"/>
      <c r="J233" s="183"/>
      <c r="K233" s="183"/>
      <c r="L233" s="183"/>
      <c r="M233" s="183"/>
      <c r="N233" s="183"/>
      <c r="O233" s="183"/>
      <c r="P233" s="183"/>
      <c r="Q233" s="183"/>
      <c r="R233" s="183"/>
      <c r="S233" s="183"/>
      <c r="T233" s="183"/>
      <c r="U233" s="183"/>
      <c r="V233" s="183"/>
      <c r="W233" s="183"/>
      <c r="X233" s="183"/>
      <c r="Y233" s="183"/>
      <c r="Z233" s="183"/>
    </row>
    <row r="234" spans="1:26" ht="12.75" customHeight="1" x14ac:dyDescent="0.3">
      <c r="A234" s="183"/>
      <c r="B234" s="183"/>
      <c r="C234" s="183"/>
      <c r="D234" s="276"/>
      <c r="E234" s="183"/>
      <c r="F234" s="183"/>
      <c r="G234" s="183"/>
      <c r="H234" s="183"/>
      <c r="I234" s="183"/>
      <c r="J234" s="183"/>
      <c r="K234" s="183"/>
      <c r="L234" s="183"/>
      <c r="M234" s="183"/>
      <c r="N234" s="183"/>
      <c r="O234" s="183"/>
      <c r="P234" s="183"/>
      <c r="Q234" s="183"/>
      <c r="R234" s="183"/>
      <c r="S234" s="183"/>
      <c r="T234" s="183"/>
      <c r="U234" s="183"/>
      <c r="V234" s="183"/>
      <c r="W234" s="183"/>
      <c r="X234" s="183"/>
      <c r="Y234" s="183"/>
      <c r="Z234" s="183"/>
    </row>
    <row r="235" spans="1:26" ht="12.75" customHeight="1" x14ac:dyDescent="0.3">
      <c r="A235" s="183"/>
      <c r="B235" s="183"/>
      <c r="C235" s="183"/>
      <c r="D235" s="276"/>
      <c r="E235" s="183"/>
      <c r="F235" s="183"/>
      <c r="G235" s="183"/>
      <c r="H235" s="183"/>
      <c r="I235" s="183"/>
      <c r="J235" s="183"/>
      <c r="K235" s="183"/>
      <c r="L235" s="183"/>
      <c r="M235" s="183"/>
      <c r="N235" s="183"/>
      <c r="O235" s="183"/>
      <c r="P235" s="183"/>
      <c r="Q235" s="183"/>
      <c r="R235" s="183"/>
      <c r="S235" s="183"/>
      <c r="T235" s="183"/>
      <c r="U235" s="183"/>
      <c r="V235" s="183"/>
      <c r="W235" s="183"/>
      <c r="X235" s="183"/>
      <c r="Y235" s="183"/>
      <c r="Z235" s="183"/>
    </row>
    <row r="236" spans="1:26" ht="12.75" customHeight="1" x14ac:dyDescent="0.3">
      <c r="A236" s="183"/>
      <c r="B236" s="183"/>
      <c r="C236" s="183"/>
      <c r="D236" s="276"/>
      <c r="E236" s="183"/>
      <c r="F236" s="183"/>
      <c r="G236" s="183"/>
      <c r="H236" s="183"/>
      <c r="I236" s="183"/>
      <c r="J236" s="183"/>
      <c r="K236" s="183"/>
      <c r="L236" s="183"/>
      <c r="M236" s="183"/>
      <c r="N236" s="183"/>
      <c r="O236" s="183"/>
      <c r="P236" s="183"/>
      <c r="Q236" s="183"/>
      <c r="R236" s="183"/>
      <c r="S236" s="183"/>
      <c r="T236" s="183"/>
      <c r="U236" s="183"/>
      <c r="V236" s="183"/>
      <c r="W236" s="183"/>
      <c r="X236" s="183"/>
      <c r="Y236" s="183"/>
      <c r="Z236" s="183"/>
    </row>
    <row r="237" spans="1:26" ht="12.75" customHeight="1" x14ac:dyDescent="0.3">
      <c r="A237" s="183"/>
      <c r="B237" s="183"/>
      <c r="C237" s="183"/>
      <c r="D237" s="276"/>
      <c r="E237" s="183"/>
      <c r="F237" s="183"/>
      <c r="G237" s="183"/>
      <c r="H237" s="183"/>
      <c r="I237" s="183"/>
      <c r="J237" s="183"/>
      <c r="K237" s="183"/>
      <c r="L237" s="183"/>
      <c r="M237" s="183"/>
      <c r="N237" s="183"/>
      <c r="O237" s="183"/>
      <c r="P237" s="183"/>
      <c r="Q237" s="183"/>
      <c r="R237" s="183"/>
      <c r="S237" s="183"/>
      <c r="T237" s="183"/>
      <c r="U237" s="183"/>
      <c r="V237" s="183"/>
      <c r="W237" s="183"/>
      <c r="X237" s="183"/>
      <c r="Y237" s="183"/>
      <c r="Z237" s="183"/>
    </row>
    <row r="238" spans="1:26" ht="12.75" customHeight="1" x14ac:dyDescent="0.3">
      <c r="A238" s="183"/>
      <c r="B238" s="183"/>
      <c r="C238" s="183"/>
      <c r="D238" s="276"/>
      <c r="E238" s="183"/>
      <c r="F238" s="183"/>
      <c r="G238" s="183"/>
      <c r="H238" s="183"/>
      <c r="I238" s="183"/>
      <c r="J238" s="183"/>
      <c r="K238" s="183"/>
      <c r="L238" s="183"/>
      <c r="M238" s="183"/>
      <c r="N238" s="183"/>
      <c r="O238" s="183"/>
      <c r="P238" s="183"/>
      <c r="Q238" s="183"/>
      <c r="R238" s="183"/>
      <c r="S238" s="183"/>
      <c r="T238" s="183"/>
      <c r="U238" s="183"/>
      <c r="V238" s="183"/>
      <c r="W238" s="183"/>
      <c r="X238" s="183"/>
      <c r="Y238" s="183"/>
      <c r="Z238" s="183"/>
    </row>
    <row r="239" spans="1:26" ht="12.75" customHeight="1" x14ac:dyDescent="0.3">
      <c r="A239" s="183"/>
      <c r="B239" s="183"/>
      <c r="C239" s="183"/>
      <c r="D239" s="276"/>
      <c r="E239" s="183"/>
      <c r="F239" s="183"/>
      <c r="G239" s="183"/>
      <c r="H239" s="183"/>
      <c r="I239" s="183"/>
      <c r="J239" s="183"/>
      <c r="K239" s="183"/>
      <c r="L239" s="183"/>
      <c r="M239" s="183"/>
      <c r="N239" s="183"/>
      <c r="O239" s="183"/>
      <c r="P239" s="183"/>
      <c r="Q239" s="183"/>
      <c r="R239" s="183"/>
      <c r="S239" s="183"/>
      <c r="T239" s="183"/>
      <c r="U239" s="183"/>
      <c r="V239" s="183"/>
      <c r="W239" s="183"/>
      <c r="X239" s="183"/>
      <c r="Y239" s="183"/>
      <c r="Z239" s="183"/>
    </row>
    <row r="240" spans="1:26" ht="12.75" customHeight="1" x14ac:dyDescent="0.3">
      <c r="A240" s="183"/>
      <c r="B240" s="183"/>
      <c r="C240" s="183"/>
      <c r="D240" s="276"/>
      <c r="E240" s="183"/>
      <c r="F240" s="183"/>
      <c r="G240" s="183"/>
      <c r="H240" s="183"/>
      <c r="I240" s="183"/>
      <c r="J240" s="183"/>
      <c r="K240" s="183"/>
      <c r="L240" s="183"/>
      <c r="M240" s="183"/>
      <c r="N240" s="183"/>
      <c r="O240" s="183"/>
      <c r="P240" s="183"/>
      <c r="Q240" s="183"/>
      <c r="R240" s="183"/>
      <c r="S240" s="183"/>
      <c r="T240" s="183"/>
      <c r="U240" s="183"/>
      <c r="V240" s="183"/>
      <c r="W240" s="183"/>
      <c r="X240" s="183"/>
      <c r="Y240" s="183"/>
      <c r="Z240" s="183"/>
    </row>
    <row r="241" spans="1:26" ht="12.75" customHeight="1" x14ac:dyDescent="0.3">
      <c r="A241" s="183"/>
      <c r="B241" s="183"/>
      <c r="C241" s="183"/>
      <c r="D241" s="276"/>
      <c r="E241" s="183"/>
      <c r="F241" s="183"/>
      <c r="G241" s="183"/>
      <c r="H241" s="183"/>
      <c r="I241" s="183"/>
      <c r="J241" s="183"/>
      <c r="K241" s="183"/>
      <c r="L241" s="183"/>
      <c r="M241" s="183"/>
      <c r="N241" s="183"/>
      <c r="O241" s="183"/>
      <c r="P241" s="183"/>
      <c r="Q241" s="183"/>
      <c r="R241" s="183"/>
      <c r="S241" s="183"/>
      <c r="T241" s="183"/>
      <c r="U241" s="183"/>
      <c r="V241" s="183"/>
      <c r="W241" s="183"/>
      <c r="X241" s="183"/>
      <c r="Y241" s="183"/>
      <c r="Z241" s="183"/>
    </row>
    <row r="242" spans="1:26" ht="12.75" customHeight="1" x14ac:dyDescent="0.3">
      <c r="A242" s="183"/>
      <c r="B242" s="183"/>
      <c r="C242" s="183"/>
      <c r="D242" s="276"/>
      <c r="E242" s="183"/>
      <c r="F242" s="183"/>
      <c r="G242" s="183"/>
      <c r="H242" s="183"/>
      <c r="I242" s="183"/>
      <c r="J242" s="183"/>
      <c r="K242" s="183"/>
      <c r="L242" s="183"/>
      <c r="M242" s="183"/>
      <c r="N242" s="183"/>
      <c r="O242" s="183"/>
      <c r="P242" s="183"/>
      <c r="Q242" s="183"/>
      <c r="R242" s="183"/>
      <c r="S242" s="183"/>
      <c r="T242" s="183"/>
      <c r="U242" s="183"/>
      <c r="V242" s="183"/>
      <c r="W242" s="183"/>
      <c r="X242" s="183"/>
      <c r="Y242" s="183"/>
      <c r="Z242" s="183"/>
    </row>
    <row r="243" spans="1:26" ht="12.75" customHeight="1" x14ac:dyDescent="0.3">
      <c r="A243" s="183"/>
      <c r="B243" s="183"/>
      <c r="C243" s="183"/>
      <c r="D243" s="276"/>
      <c r="E243" s="183"/>
      <c r="F243" s="183"/>
      <c r="G243" s="183"/>
      <c r="H243" s="183"/>
      <c r="I243" s="183"/>
      <c r="J243" s="183"/>
      <c r="K243" s="183"/>
      <c r="L243" s="183"/>
      <c r="M243" s="183"/>
      <c r="N243" s="183"/>
      <c r="O243" s="183"/>
      <c r="P243" s="183"/>
      <c r="Q243" s="183"/>
      <c r="R243" s="183"/>
      <c r="S243" s="183"/>
      <c r="T243" s="183"/>
      <c r="U243" s="183"/>
      <c r="V243" s="183"/>
      <c r="W243" s="183"/>
      <c r="X243" s="183"/>
      <c r="Y243" s="183"/>
      <c r="Z243" s="183"/>
    </row>
    <row r="244" spans="1:26" ht="12.75" customHeight="1" x14ac:dyDescent="0.3">
      <c r="A244" s="183"/>
      <c r="B244" s="183"/>
      <c r="C244" s="183"/>
      <c r="D244" s="276"/>
      <c r="E244" s="183"/>
      <c r="F244" s="183"/>
      <c r="G244" s="183"/>
      <c r="H244" s="183"/>
      <c r="I244" s="183"/>
      <c r="J244" s="183"/>
      <c r="K244" s="183"/>
      <c r="L244" s="183"/>
      <c r="M244" s="183"/>
      <c r="N244" s="183"/>
      <c r="O244" s="183"/>
      <c r="P244" s="183"/>
      <c r="Q244" s="183"/>
      <c r="R244" s="183"/>
      <c r="S244" s="183"/>
      <c r="T244" s="183"/>
      <c r="U244" s="183"/>
      <c r="V244" s="183"/>
      <c r="W244" s="183"/>
      <c r="X244" s="183"/>
      <c r="Y244" s="183"/>
      <c r="Z244" s="183"/>
    </row>
    <row r="245" spans="1:26" ht="12.75" customHeight="1" x14ac:dyDescent="0.3">
      <c r="A245" s="183"/>
      <c r="B245" s="183"/>
      <c r="C245" s="183"/>
      <c r="D245" s="276"/>
      <c r="E245" s="183"/>
      <c r="F245" s="183"/>
      <c r="G245" s="183"/>
      <c r="H245" s="183"/>
      <c r="I245" s="183"/>
      <c r="J245" s="183"/>
      <c r="K245" s="183"/>
      <c r="L245" s="183"/>
      <c r="M245" s="183"/>
      <c r="N245" s="183"/>
      <c r="O245" s="183"/>
      <c r="P245" s="183"/>
      <c r="Q245" s="183"/>
      <c r="R245" s="183"/>
      <c r="S245" s="183"/>
      <c r="T245" s="183"/>
      <c r="U245" s="183"/>
      <c r="V245" s="183"/>
      <c r="W245" s="183"/>
      <c r="X245" s="183"/>
      <c r="Y245" s="183"/>
      <c r="Z245" s="183"/>
    </row>
    <row r="246" spans="1:26" ht="12.75" customHeight="1" x14ac:dyDescent="0.3">
      <c r="A246" s="183"/>
      <c r="B246" s="183"/>
      <c r="C246" s="183"/>
      <c r="D246" s="276"/>
      <c r="E246" s="183"/>
      <c r="F246" s="183"/>
      <c r="G246" s="183"/>
      <c r="H246" s="183"/>
      <c r="I246" s="183"/>
      <c r="J246" s="183"/>
      <c r="K246" s="183"/>
      <c r="L246" s="183"/>
      <c r="M246" s="183"/>
      <c r="N246" s="183"/>
      <c r="O246" s="183"/>
      <c r="P246" s="183"/>
      <c r="Q246" s="183"/>
      <c r="R246" s="183"/>
      <c r="S246" s="183"/>
      <c r="T246" s="183"/>
      <c r="U246" s="183"/>
      <c r="V246" s="183"/>
      <c r="W246" s="183"/>
      <c r="X246" s="183"/>
      <c r="Y246" s="183"/>
      <c r="Z246" s="183"/>
    </row>
    <row r="247" spans="1:26" ht="12.75" customHeight="1" x14ac:dyDescent="0.3">
      <c r="A247" s="183"/>
      <c r="B247" s="183"/>
      <c r="C247" s="183"/>
      <c r="D247" s="276"/>
      <c r="E247" s="183"/>
      <c r="F247" s="183"/>
      <c r="G247" s="183"/>
      <c r="H247" s="183"/>
      <c r="I247" s="183"/>
      <c r="J247" s="183"/>
      <c r="K247" s="183"/>
      <c r="L247" s="183"/>
      <c r="M247" s="183"/>
      <c r="N247" s="183"/>
      <c r="O247" s="183"/>
      <c r="P247" s="183"/>
      <c r="Q247" s="183"/>
      <c r="R247" s="183"/>
      <c r="S247" s="183"/>
      <c r="T247" s="183"/>
      <c r="U247" s="183"/>
      <c r="V247" s="183"/>
      <c r="W247" s="183"/>
      <c r="X247" s="183"/>
      <c r="Y247" s="183"/>
      <c r="Z247" s="183"/>
    </row>
    <row r="248" spans="1:26" ht="12.75" customHeight="1" x14ac:dyDescent="0.3">
      <c r="A248" s="183"/>
      <c r="B248" s="183"/>
      <c r="C248" s="183"/>
      <c r="D248" s="276"/>
      <c r="E248" s="183"/>
      <c r="F248" s="183"/>
      <c r="G248" s="183"/>
      <c r="H248" s="183"/>
      <c r="I248" s="183"/>
      <c r="J248" s="183"/>
      <c r="K248" s="183"/>
      <c r="L248" s="183"/>
      <c r="M248" s="183"/>
      <c r="N248" s="183"/>
      <c r="O248" s="183"/>
      <c r="P248" s="183"/>
      <c r="Q248" s="183"/>
      <c r="R248" s="183"/>
      <c r="S248" s="183"/>
      <c r="T248" s="183"/>
      <c r="U248" s="183"/>
      <c r="V248" s="183"/>
      <c r="W248" s="183"/>
      <c r="X248" s="183"/>
      <c r="Y248" s="183"/>
      <c r="Z248" s="183"/>
    </row>
    <row r="249" spans="1:26" ht="12.75" customHeight="1" x14ac:dyDescent="0.3">
      <c r="A249" s="183"/>
      <c r="B249" s="183"/>
      <c r="C249" s="183"/>
      <c r="D249" s="276"/>
      <c r="E249" s="183"/>
      <c r="F249" s="183"/>
      <c r="G249" s="183"/>
      <c r="H249" s="183"/>
      <c r="I249" s="183"/>
      <c r="J249" s="183"/>
      <c r="K249" s="183"/>
      <c r="L249" s="183"/>
      <c r="M249" s="183"/>
      <c r="N249" s="183"/>
      <c r="O249" s="183"/>
      <c r="P249" s="183"/>
      <c r="Q249" s="183"/>
      <c r="R249" s="183"/>
      <c r="S249" s="183"/>
      <c r="T249" s="183"/>
      <c r="U249" s="183"/>
      <c r="V249" s="183"/>
      <c r="W249" s="183"/>
      <c r="X249" s="183"/>
      <c r="Y249" s="183"/>
      <c r="Z249" s="183"/>
    </row>
    <row r="250" spans="1:26" ht="15.75" customHeight="1" x14ac:dyDescent="0.3"/>
    <row r="251" spans="1:26" ht="15.75" customHeight="1" x14ac:dyDescent="0.3"/>
    <row r="252" spans="1:26" ht="15.75" customHeight="1" x14ac:dyDescent="0.3"/>
    <row r="253" spans="1:26" ht="15.75" customHeight="1" x14ac:dyDescent="0.3"/>
    <row r="254" spans="1:26" ht="15.75" customHeight="1" x14ac:dyDescent="0.3"/>
    <row r="255" spans="1:26" ht="15.75" customHeight="1" x14ac:dyDescent="0.3"/>
    <row r="256" spans="1:2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07">
    <mergeCell ref="K46:K48"/>
    <mergeCell ref="L46:L48"/>
    <mergeCell ref="H42:H44"/>
    <mergeCell ref="J42:J44"/>
    <mergeCell ref="K42:K44"/>
    <mergeCell ref="L42:L44"/>
    <mergeCell ref="M42:M45"/>
    <mergeCell ref="H46:H48"/>
    <mergeCell ref="J46:J48"/>
    <mergeCell ref="M46:M49"/>
    <mergeCell ref="A8:M8"/>
    <mergeCell ref="M14:M17"/>
    <mergeCell ref="M18:M21"/>
    <mergeCell ref="F26:F29"/>
    <mergeCell ref="F30:F33"/>
    <mergeCell ref="G30:G33"/>
    <mergeCell ref="H30:H32"/>
    <mergeCell ref="F34:F37"/>
    <mergeCell ref="G34:G37"/>
    <mergeCell ref="H34:H36"/>
    <mergeCell ref="C18:C21"/>
    <mergeCell ref="E18:E21"/>
    <mergeCell ref="C22:C25"/>
    <mergeCell ref="E22:E25"/>
    <mergeCell ref="C26:C29"/>
    <mergeCell ref="E26:E29"/>
    <mergeCell ref="E30:E33"/>
    <mergeCell ref="A10:A17"/>
    <mergeCell ref="E42:E45"/>
    <mergeCell ref="E46:E49"/>
    <mergeCell ref="F46:F49"/>
    <mergeCell ref="G46:G49"/>
    <mergeCell ref="C30:C33"/>
    <mergeCell ref="C34:C37"/>
    <mergeCell ref="C38:C41"/>
    <mergeCell ref="C42:C45"/>
    <mergeCell ref="F42:F45"/>
    <mergeCell ref="G42:G45"/>
    <mergeCell ref="C46:C49"/>
    <mergeCell ref="L38:L40"/>
    <mergeCell ref="M38:M41"/>
    <mergeCell ref="E34:E37"/>
    <mergeCell ref="E38:E41"/>
    <mergeCell ref="F38:F41"/>
    <mergeCell ref="G38:G41"/>
    <mergeCell ref="H38:H40"/>
    <mergeCell ref="J38:J40"/>
    <mergeCell ref="K38:K40"/>
    <mergeCell ref="M34:M37"/>
    <mergeCell ref="K34:K36"/>
    <mergeCell ref="L34:L36"/>
    <mergeCell ref="K26:K28"/>
    <mergeCell ref="L26:L28"/>
    <mergeCell ref="J30:J32"/>
    <mergeCell ref="K30:K32"/>
    <mergeCell ref="L30:L32"/>
    <mergeCell ref="M30:M33"/>
    <mergeCell ref="J34:J36"/>
    <mergeCell ref="J18:J20"/>
    <mergeCell ref="J22:J24"/>
    <mergeCell ref="K22:K24"/>
    <mergeCell ref="L22:L24"/>
    <mergeCell ref="M22:M25"/>
    <mergeCell ref="J26:J28"/>
    <mergeCell ref="M26:M29"/>
    <mergeCell ref="F18:F21"/>
    <mergeCell ref="G18:G21"/>
    <mergeCell ref="F22:F25"/>
    <mergeCell ref="G22:G25"/>
    <mergeCell ref="H22:H24"/>
    <mergeCell ref="G26:G29"/>
    <mergeCell ref="H26:H28"/>
    <mergeCell ref="K18:K20"/>
    <mergeCell ref="L18:L20"/>
    <mergeCell ref="B14:B17"/>
    <mergeCell ref="C14:C17"/>
    <mergeCell ref="E14:E17"/>
    <mergeCell ref="F14:F17"/>
    <mergeCell ref="G14:G17"/>
    <mergeCell ref="H14:H16"/>
    <mergeCell ref="B10:B13"/>
    <mergeCell ref="B18:B21"/>
    <mergeCell ref="H18:H20"/>
    <mergeCell ref="H10:H12"/>
    <mergeCell ref="A1:A4"/>
    <mergeCell ref="B1:I2"/>
    <mergeCell ref="J1:L1"/>
    <mergeCell ref="M1:M4"/>
    <mergeCell ref="J2:L2"/>
    <mergeCell ref="B3:I4"/>
    <mergeCell ref="J3:L3"/>
    <mergeCell ref="C10:C13"/>
    <mergeCell ref="E10:E13"/>
    <mergeCell ref="F10:F13"/>
    <mergeCell ref="G10:G13"/>
    <mergeCell ref="M10:M13"/>
    <mergeCell ref="B22:B25"/>
    <mergeCell ref="B26:B29"/>
    <mergeCell ref="B30:B33"/>
    <mergeCell ref="B34:B37"/>
    <mergeCell ref="B38:B41"/>
    <mergeCell ref="B42:B45"/>
    <mergeCell ref="B46:B49"/>
    <mergeCell ref="J4:L4"/>
    <mergeCell ref="A5:M5"/>
    <mergeCell ref="B6:M6"/>
    <mergeCell ref="B7:M7"/>
  </mergeCells>
  <printOptions horizontalCentered="1"/>
  <pageMargins left="0.35433070866141736" right="0.35433070866141736" top="0.70866141732283472"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D00-000000000000}">
          <x14:formula1>
            <xm:f>NO!$A$1:$A$4</xm:f>
          </x14:formula1>
          <xm:sqref>H10 H14 H18 H22 H26 H30 H34 H38 H42 H46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1:A1000"/>
  <sheetViews>
    <sheetView workbookViewId="0"/>
  </sheetViews>
  <sheetFormatPr baseColWidth="10" defaultColWidth="14.44140625" defaultRowHeight="15" customHeight="1" x14ac:dyDescent="0.3"/>
  <cols>
    <col min="1" max="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1000"/>
  <sheetViews>
    <sheetView workbookViewId="0"/>
  </sheetViews>
  <sheetFormatPr baseColWidth="10" defaultColWidth="14.44140625" defaultRowHeight="15" customHeight="1" x14ac:dyDescent="0.3"/>
  <cols>
    <col min="1" max="1" width="19.109375" customWidth="1"/>
    <col min="2" max="6" width="10.6640625" customWidth="1"/>
  </cols>
  <sheetData>
    <row r="1" spans="1:1" ht="14.4" x14ac:dyDescent="0.3">
      <c r="A1" s="2" t="s">
        <v>541</v>
      </c>
    </row>
    <row r="2" spans="1:1" ht="14.4" x14ac:dyDescent="0.3">
      <c r="A2" s="2" t="s">
        <v>401</v>
      </c>
    </row>
    <row r="3" spans="1:1" ht="14.4" x14ac:dyDescent="0.3">
      <c r="A3" s="2" t="s">
        <v>404</v>
      </c>
    </row>
    <row r="4" spans="1:1" ht="14.4" x14ac:dyDescent="0.3">
      <c r="A4" s="2" t="s">
        <v>407</v>
      </c>
    </row>
    <row r="5" spans="1:1" ht="14.4" x14ac:dyDescent="0.3">
      <c r="A5" s="2" t="s">
        <v>410</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1000"/>
  <sheetViews>
    <sheetView workbookViewId="0"/>
  </sheetViews>
  <sheetFormatPr baseColWidth="10" defaultColWidth="14.44140625" defaultRowHeight="15" customHeight="1" x14ac:dyDescent="0.3"/>
  <cols>
    <col min="1" max="1" width="23.109375" customWidth="1"/>
    <col min="2" max="6" width="10.6640625" customWidth="1"/>
  </cols>
  <sheetData>
    <row r="1" spans="1:1" ht="14.4" x14ac:dyDescent="0.3">
      <c r="A1" s="27" t="s">
        <v>542</v>
      </c>
    </row>
    <row r="2" spans="1:1" ht="14.4" x14ac:dyDescent="0.3">
      <c r="A2" s="27" t="s">
        <v>543</v>
      </c>
    </row>
    <row r="3" spans="1:1" ht="14.4" x14ac:dyDescent="0.3">
      <c r="A3" s="27" t="s">
        <v>544</v>
      </c>
    </row>
    <row r="4" spans="1:1" ht="14.4" x14ac:dyDescent="0.3">
      <c r="A4" s="27" t="s">
        <v>515</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4.44140625" defaultRowHeight="15" customHeight="1" x14ac:dyDescent="0.3"/>
  <cols>
    <col min="1" max="1" width="27.33203125" customWidth="1"/>
    <col min="2" max="2" width="25.88671875" customWidth="1"/>
    <col min="3" max="3" width="41.44140625" customWidth="1"/>
    <col min="4" max="6" width="10.6640625" customWidth="1"/>
  </cols>
  <sheetData>
    <row r="1" spans="1:3" ht="14.4" x14ac:dyDescent="0.3">
      <c r="A1" s="29" t="s">
        <v>54</v>
      </c>
      <c r="B1" s="29" t="s">
        <v>80</v>
      </c>
      <c r="C1" s="29" t="s">
        <v>95</v>
      </c>
    </row>
    <row r="2" spans="1:3" ht="14.4" x14ac:dyDescent="0.3">
      <c r="A2" s="29" t="s">
        <v>48</v>
      </c>
      <c r="B2" s="29" t="s">
        <v>50</v>
      </c>
      <c r="C2" s="29" t="s">
        <v>52</v>
      </c>
    </row>
    <row r="3" spans="1:3" ht="14.4" x14ac:dyDescent="0.3">
      <c r="A3" s="29" t="s">
        <v>60</v>
      </c>
      <c r="B3" s="29" t="s">
        <v>96</v>
      </c>
      <c r="C3" s="29" t="s">
        <v>63</v>
      </c>
    </row>
    <row r="4" spans="1:3" ht="14.4" x14ac:dyDescent="0.3">
      <c r="A4" s="29" t="s">
        <v>65</v>
      </c>
      <c r="B4" s="29" t="s">
        <v>56</v>
      </c>
      <c r="C4" s="29" t="s">
        <v>97</v>
      </c>
    </row>
    <row r="5" spans="1:3" ht="14.4" x14ac:dyDescent="0.3">
      <c r="A5" s="29" t="s">
        <v>98</v>
      </c>
      <c r="B5" s="29" t="s">
        <v>83</v>
      </c>
      <c r="C5" s="29" t="s">
        <v>68</v>
      </c>
    </row>
    <row r="6" spans="1:3" ht="14.4" x14ac:dyDescent="0.3">
      <c r="A6" s="29" t="s">
        <v>74</v>
      </c>
      <c r="B6" s="29" t="s">
        <v>74</v>
      </c>
      <c r="C6" s="29" t="s">
        <v>74</v>
      </c>
    </row>
    <row r="7" spans="1:3" ht="14.4" x14ac:dyDescent="0.3">
      <c r="A7" s="29" t="s">
        <v>70</v>
      </c>
      <c r="B7" s="29" t="s">
        <v>85</v>
      </c>
      <c r="C7" s="29" t="s">
        <v>99</v>
      </c>
    </row>
    <row r="8" spans="1:3" ht="14.4" x14ac:dyDescent="0.3">
      <c r="B8" s="29" t="s">
        <v>100</v>
      </c>
      <c r="C8" s="29" t="s">
        <v>101</v>
      </c>
    </row>
    <row r="9" spans="1:3" ht="14.4" x14ac:dyDescent="0.3">
      <c r="C9" s="29" t="s">
        <v>58</v>
      </c>
    </row>
    <row r="10" spans="1:3" ht="14.4" x14ac:dyDescent="0.3">
      <c r="C10" s="29" t="s">
        <v>102</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Z1000"/>
  <sheetViews>
    <sheetView workbookViewId="0">
      <selection activeCell="A7" sqref="A7:T7"/>
    </sheetView>
  </sheetViews>
  <sheetFormatPr baseColWidth="10" defaultColWidth="14.44140625" defaultRowHeight="15" customHeight="1" x14ac:dyDescent="0.3"/>
  <cols>
    <col min="1" max="1" width="5.109375" customWidth="1"/>
    <col min="2" max="2" width="40.44140625" customWidth="1"/>
    <col min="3" max="17" width="6.44140625" customWidth="1"/>
    <col min="18" max="18" width="8.109375" customWidth="1"/>
    <col min="19" max="19" width="13" customWidth="1"/>
    <col min="20" max="20" width="19.6640625" customWidth="1"/>
    <col min="21" max="23" width="11.44140625" hidden="1" customWidth="1"/>
    <col min="24" max="26" width="11.44140625" customWidth="1"/>
  </cols>
  <sheetData>
    <row r="1" spans="1:26" ht="30.75" customHeight="1" x14ac:dyDescent="0.3">
      <c r="A1" s="604" t="e" vm="1">
        <v>#VALUE!</v>
      </c>
      <c r="B1" s="605"/>
      <c r="C1" s="601" t="s">
        <v>38</v>
      </c>
      <c r="D1" s="601"/>
      <c r="E1" s="601"/>
      <c r="F1" s="601"/>
      <c r="G1" s="601"/>
      <c r="H1" s="601"/>
      <c r="I1" s="601"/>
      <c r="J1" s="601"/>
      <c r="K1" s="601"/>
      <c r="L1" s="601"/>
      <c r="M1" s="601"/>
      <c r="N1" s="601"/>
      <c r="O1" s="601"/>
      <c r="P1" s="601"/>
      <c r="Q1" s="601"/>
      <c r="R1" s="601"/>
      <c r="S1" s="602"/>
      <c r="T1" s="599" t="s">
        <v>1</v>
      </c>
      <c r="U1" s="293"/>
      <c r="V1" s="293"/>
      <c r="W1" s="294"/>
    </row>
    <row r="2" spans="1:26" ht="25.5" customHeight="1" x14ac:dyDescent="0.3">
      <c r="A2" s="606"/>
      <c r="B2" s="607"/>
      <c r="C2" s="601"/>
      <c r="D2" s="601"/>
      <c r="E2" s="601"/>
      <c r="F2" s="601"/>
      <c r="G2" s="601"/>
      <c r="H2" s="601"/>
      <c r="I2" s="601"/>
      <c r="J2" s="601"/>
      <c r="K2" s="601"/>
      <c r="L2" s="601"/>
      <c r="M2" s="601"/>
      <c r="N2" s="601"/>
      <c r="O2" s="601"/>
      <c r="P2" s="601"/>
      <c r="Q2" s="601"/>
      <c r="R2" s="601"/>
      <c r="S2" s="602"/>
      <c r="T2" s="600" t="s">
        <v>2</v>
      </c>
      <c r="U2" s="331"/>
      <c r="V2" s="331"/>
      <c r="W2" s="332"/>
    </row>
    <row r="3" spans="1:26" ht="15" customHeight="1" x14ac:dyDescent="0.3">
      <c r="A3" s="606"/>
      <c r="B3" s="607"/>
      <c r="C3" s="603" t="s">
        <v>103</v>
      </c>
      <c r="D3" s="603"/>
      <c r="E3" s="603"/>
      <c r="F3" s="603"/>
      <c r="G3" s="603"/>
      <c r="H3" s="603"/>
      <c r="I3" s="603"/>
      <c r="J3" s="603"/>
      <c r="K3" s="603"/>
      <c r="L3" s="603"/>
      <c r="M3" s="603"/>
      <c r="N3" s="603"/>
      <c r="O3" s="603"/>
      <c r="P3" s="603"/>
      <c r="Q3" s="603"/>
      <c r="R3" s="603"/>
      <c r="S3" s="602"/>
      <c r="T3" s="600" t="s">
        <v>104</v>
      </c>
      <c r="U3" s="331"/>
      <c r="V3" s="331"/>
      <c r="W3" s="332"/>
    </row>
    <row r="4" spans="1:26" ht="15.75" customHeight="1" x14ac:dyDescent="0.3">
      <c r="A4" s="608"/>
      <c r="B4" s="609"/>
      <c r="C4" s="603"/>
      <c r="D4" s="603"/>
      <c r="E4" s="603"/>
      <c r="F4" s="603"/>
      <c r="G4" s="603"/>
      <c r="H4" s="603"/>
      <c r="I4" s="603"/>
      <c r="J4" s="603"/>
      <c r="K4" s="603"/>
      <c r="L4" s="603"/>
      <c r="M4" s="603"/>
      <c r="N4" s="603"/>
      <c r="O4" s="603"/>
      <c r="P4" s="603"/>
      <c r="Q4" s="603"/>
      <c r="R4" s="603"/>
      <c r="S4" s="602"/>
      <c r="T4" s="600" t="s">
        <v>105</v>
      </c>
      <c r="U4" s="331"/>
      <c r="V4" s="331"/>
      <c r="W4" s="332"/>
    </row>
    <row r="5" spans="1:26" ht="15.75" customHeight="1" x14ac:dyDescent="0.3">
      <c r="A5" s="349"/>
      <c r="B5" s="339"/>
      <c r="C5" s="339"/>
      <c r="D5" s="339"/>
      <c r="E5" s="339"/>
      <c r="F5" s="339"/>
      <c r="G5" s="339"/>
      <c r="H5" s="339"/>
      <c r="I5" s="339"/>
      <c r="J5" s="339"/>
      <c r="K5" s="339"/>
      <c r="L5" s="339"/>
      <c r="M5" s="339"/>
      <c r="N5" s="339"/>
      <c r="O5" s="339"/>
      <c r="P5" s="339"/>
      <c r="Q5" s="339"/>
      <c r="R5" s="339"/>
      <c r="S5" s="339"/>
      <c r="T5" s="340"/>
      <c r="U5" s="8"/>
      <c r="V5" s="8"/>
      <c r="W5" s="30"/>
    </row>
    <row r="6" spans="1:26" ht="27" customHeight="1" x14ac:dyDescent="0.3">
      <c r="A6" s="350" t="str">
        <f>+CONTEXTO!A8</f>
        <v>PROCESO: GESTIÓN HUMANA</v>
      </c>
      <c r="B6" s="331"/>
      <c r="C6" s="331"/>
      <c r="D6" s="331"/>
      <c r="E6" s="331"/>
      <c r="F6" s="331"/>
      <c r="G6" s="331"/>
      <c r="H6" s="331"/>
      <c r="I6" s="331"/>
      <c r="J6" s="331"/>
      <c r="K6" s="331"/>
      <c r="L6" s="331"/>
      <c r="M6" s="331"/>
      <c r="N6" s="331"/>
      <c r="O6" s="331"/>
      <c r="P6" s="331"/>
      <c r="Q6" s="331"/>
      <c r="R6" s="331"/>
      <c r="S6" s="331"/>
      <c r="T6" s="351"/>
      <c r="U6" s="2"/>
      <c r="V6" s="2"/>
      <c r="W6" s="31"/>
      <c r="X6" s="2"/>
      <c r="Y6" s="2"/>
      <c r="Z6" s="2"/>
    </row>
    <row r="7" spans="1:26" ht="81" customHeight="1" x14ac:dyDescent="0.3">
      <c r="A7" s="352"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7" s="296"/>
      <c r="C7" s="296"/>
      <c r="D7" s="296"/>
      <c r="E7" s="296"/>
      <c r="F7" s="296"/>
      <c r="G7" s="296"/>
      <c r="H7" s="296"/>
      <c r="I7" s="296"/>
      <c r="J7" s="296"/>
      <c r="K7" s="296"/>
      <c r="L7" s="296"/>
      <c r="M7" s="296"/>
      <c r="N7" s="296"/>
      <c r="O7" s="296"/>
      <c r="P7" s="296"/>
      <c r="Q7" s="296"/>
      <c r="R7" s="296"/>
      <c r="S7" s="296"/>
      <c r="T7" s="353"/>
      <c r="U7" s="32"/>
      <c r="V7" s="32"/>
      <c r="W7" s="33"/>
      <c r="X7" s="2"/>
      <c r="Y7" s="2"/>
      <c r="Z7" s="2"/>
    </row>
    <row r="8" spans="1:26" ht="26.25" customHeight="1" x14ac:dyDescent="0.3">
      <c r="A8" s="34"/>
      <c r="B8" s="34"/>
      <c r="C8" s="34"/>
      <c r="D8" s="34"/>
      <c r="E8" s="34"/>
      <c r="F8" s="34"/>
      <c r="G8" s="34"/>
      <c r="H8" s="34"/>
      <c r="I8" s="34"/>
      <c r="J8" s="34"/>
      <c r="K8" s="34"/>
      <c r="L8" s="34"/>
      <c r="M8" s="34"/>
      <c r="N8" s="34"/>
      <c r="O8" s="34"/>
      <c r="P8" s="34"/>
      <c r="Q8" s="34"/>
      <c r="R8" s="34"/>
      <c r="S8" s="34"/>
      <c r="T8" s="35"/>
      <c r="U8" s="2"/>
      <c r="V8" s="2"/>
      <c r="W8" s="2"/>
      <c r="X8" s="36"/>
      <c r="Y8" s="2"/>
      <c r="Z8" s="2"/>
    </row>
    <row r="9" spans="1:26" ht="39.75" customHeight="1" x14ac:dyDescent="0.3">
      <c r="A9" s="354" t="b">
        <v>0</v>
      </c>
      <c r="B9" s="355"/>
      <c r="C9" s="355"/>
      <c r="D9" s="355"/>
      <c r="E9" s="355"/>
      <c r="F9" s="355"/>
      <c r="G9" s="355"/>
      <c r="H9" s="355"/>
      <c r="I9" s="355"/>
      <c r="J9" s="355"/>
      <c r="K9" s="355"/>
      <c r="L9" s="355"/>
      <c r="M9" s="355"/>
      <c r="N9" s="355"/>
      <c r="O9" s="355"/>
      <c r="P9" s="355"/>
      <c r="Q9" s="355"/>
      <c r="R9" s="355"/>
      <c r="S9" s="355"/>
      <c r="T9" s="356"/>
      <c r="U9" s="2"/>
      <c r="V9" s="2"/>
      <c r="W9" s="2"/>
      <c r="X9" s="2"/>
      <c r="Y9" s="2"/>
      <c r="Z9" s="2"/>
    </row>
    <row r="10" spans="1:26" ht="32.25" customHeight="1" x14ac:dyDescent="0.3">
      <c r="A10" s="37" t="s">
        <v>106</v>
      </c>
      <c r="B10" s="38" t="s">
        <v>107</v>
      </c>
      <c r="C10" s="38" t="s">
        <v>108</v>
      </c>
      <c r="D10" s="38" t="s">
        <v>109</v>
      </c>
      <c r="E10" s="38" t="s">
        <v>110</v>
      </c>
      <c r="F10" s="38" t="s">
        <v>111</v>
      </c>
      <c r="G10" s="38" t="s">
        <v>112</v>
      </c>
      <c r="H10" s="38" t="s">
        <v>113</v>
      </c>
      <c r="I10" s="38" t="s">
        <v>114</v>
      </c>
      <c r="J10" s="38" t="s">
        <v>115</v>
      </c>
      <c r="K10" s="38" t="s">
        <v>116</v>
      </c>
      <c r="L10" s="38" t="s">
        <v>117</v>
      </c>
      <c r="M10" s="38" t="s">
        <v>118</v>
      </c>
      <c r="N10" s="38" t="s">
        <v>119</v>
      </c>
      <c r="O10" s="38" t="s">
        <v>120</v>
      </c>
      <c r="P10" s="38" t="s">
        <v>121</v>
      </c>
      <c r="Q10" s="38" t="s">
        <v>122</v>
      </c>
      <c r="R10" s="39" t="s">
        <v>123</v>
      </c>
      <c r="S10" s="40" t="s">
        <v>124</v>
      </c>
      <c r="T10" s="41" t="s">
        <v>125</v>
      </c>
      <c r="U10" s="42"/>
      <c r="V10" s="42"/>
      <c r="W10" s="42"/>
      <c r="X10" s="42"/>
      <c r="Y10" s="42"/>
      <c r="Z10" s="42"/>
    </row>
    <row r="11" spans="1:26" ht="39.75" customHeight="1" x14ac:dyDescent="0.3">
      <c r="A11" s="43">
        <v>1</v>
      </c>
      <c r="B11" s="16" t="s">
        <v>49</v>
      </c>
      <c r="C11" s="43">
        <v>3</v>
      </c>
      <c r="D11" s="43">
        <v>3</v>
      </c>
      <c r="E11" s="43">
        <v>4</v>
      </c>
      <c r="F11" s="43">
        <v>4</v>
      </c>
      <c r="G11" s="43">
        <v>4</v>
      </c>
      <c r="H11" s="43"/>
      <c r="I11" s="43"/>
      <c r="J11" s="43"/>
      <c r="K11" s="43"/>
      <c r="L11" s="43"/>
      <c r="M11" s="43"/>
      <c r="N11" s="43"/>
      <c r="O11" s="43"/>
      <c r="P11" s="43"/>
      <c r="Q11" s="43"/>
      <c r="R11" s="43">
        <f t="shared" ref="R11:R35" si="0">+SUM(C11:Q11)</f>
        <v>18</v>
      </c>
      <c r="S11" s="44">
        <f t="shared" ref="S11:S36" si="1">IF(ISERROR(AVERAGE(C11:Q11)),0,AVERAGE(C11:Q11))</f>
        <v>3.6</v>
      </c>
      <c r="T11" s="45"/>
    </row>
    <row r="12" spans="1:26" ht="45.75" customHeight="1" x14ac:dyDescent="0.3">
      <c r="A12" s="43">
        <v>2</v>
      </c>
      <c r="B12" s="18" t="s">
        <v>55</v>
      </c>
      <c r="C12" s="43">
        <v>4</v>
      </c>
      <c r="D12" s="43">
        <v>4</v>
      </c>
      <c r="E12" s="43">
        <v>4</v>
      </c>
      <c r="F12" s="43">
        <v>4</v>
      </c>
      <c r="G12" s="43">
        <v>4</v>
      </c>
      <c r="H12" s="43"/>
      <c r="I12" s="43"/>
      <c r="J12" s="43"/>
      <c r="K12" s="43"/>
      <c r="L12" s="43"/>
      <c r="M12" s="43"/>
      <c r="N12" s="43"/>
      <c r="O12" s="43"/>
      <c r="P12" s="43"/>
      <c r="Q12" s="43"/>
      <c r="R12" s="43">
        <f t="shared" si="0"/>
        <v>20</v>
      </c>
      <c r="S12" s="44">
        <f t="shared" si="1"/>
        <v>4</v>
      </c>
      <c r="T12" s="46"/>
    </row>
    <row r="13" spans="1:26" ht="65.25" customHeight="1" x14ac:dyDescent="0.3">
      <c r="A13" s="43">
        <v>3</v>
      </c>
      <c r="B13" s="18" t="s">
        <v>61</v>
      </c>
      <c r="C13" s="43">
        <v>4</v>
      </c>
      <c r="D13" s="43">
        <v>4</v>
      </c>
      <c r="E13" s="43">
        <v>4</v>
      </c>
      <c r="F13" s="43">
        <v>4</v>
      </c>
      <c r="G13" s="43">
        <v>4</v>
      </c>
      <c r="H13" s="43"/>
      <c r="I13" s="43"/>
      <c r="J13" s="43"/>
      <c r="K13" s="43"/>
      <c r="L13" s="43"/>
      <c r="M13" s="43"/>
      <c r="N13" s="43"/>
      <c r="O13" s="43"/>
      <c r="P13" s="43"/>
      <c r="Q13" s="43"/>
      <c r="R13" s="43">
        <f t="shared" si="0"/>
        <v>20</v>
      </c>
      <c r="S13" s="44">
        <f t="shared" si="1"/>
        <v>4</v>
      </c>
      <c r="T13" s="47"/>
    </row>
    <row r="14" spans="1:26" ht="39.75" customHeight="1" x14ac:dyDescent="0.3">
      <c r="A14" s="43">
        <v>4</v>
      </c>
      <c r="B14" s="18" t="s">
        <v>66</v>
      </c>
      <c r="C14" s="43">
        <v>4</v>
      </c>
      <c r="D14" s="43">
        <v>4</v>
      </c>
      <c r="E14" s="43">
        <v>5</v>
      </c>
      <c r="F14" s="43">
        <v>5</v>
      </c>
      <c r="G14" s="43">
        <v>5</v>
      </c>
      <c r="H14" s="43"/>
      <c r="I14" s="43"/>
      <c r="J14" s="43"/>
      <c r="K14" s="43"/>
      <c r="L14" s="43"/>
      <c r="M14" s="43"/>
      <c r="N14" s="43"/>
      <c r="O14" s="43"/>
      <c r="P14" s="43"/>
      <c r="Q14" s="43"/>
      <c r="R14" s="43">
        <f t="shared" si="0"/>
        <v>23</v>
      </c>
      <c r="S14" s="44">
        <f t="shared" si="1"/>
        <v>4.5999999999999996</v>
      </c>
      <c r="T14" s="47"/>
    </row>
    <row r="15" spans="1:26" ht="39.75" customHeight="1" x14ac:dyDescent="0.3">
      <c r="A15" s="43">
        <v>5</v>
      </c>
      <c r="B15" s="18" t="s">
        <v>71</v>
      </c>
      <c r="C15" s="43">
        <v>5</v>
      </c>
      <c r="D15" s="43">
        <v>4</v>
      </c>
      <c r="E15" s="43">
        <v>4</v>
      </c>
      <c r="F15" s="43">
        <v>4</v>
      </c>
      <c r="G15" s="43">
        <v>5</v>
      </c>
      <c r="H15" s="43"/>
      <c r="I15" s="43"/>
      <c r="J15" s="43"/>
      <c r="K15" s="43"/>
      <c r="L15" s="43"/>
      <c r="M15" s="43"/>
      <c r="N15" s="43"/>
      <c r="O15" s="43"/>
      <c r="P15" s="43"/>
      <c r="Q15" s="43"/>
      <c r="R15" s="43">
        <f t="shared" si="0"/>
        <v>22</v>
      </c>
      <c r="S15" s="44">
        <f t="shared" si="1"/>
        <v>4.4000000000000004</v>
      </c>
      <c r="T15" s="47"/>
    </row>
    <row r="16" spans="1:26" ht="39.75" customHeight="1" x14ac:dyDescent="0.3">
      <c r="A16" s="43">
        <v>6</v>
      </c>
      <c r="B16" s="18" t="s">
        <v>75</v>
      </c>
      <c r="C16" s="43">
        <v>4</v>
      </c>
      <c r="D16" s="43">
        <v>3</v>
      </c>
      <c r="E16" s="43">
        <v>4</v>
      </c>
      <c r="F16" s="43">
        <v>3</v>
      </c>
      <c r="G16" s="43">
        <v>4</v>
      </c>
      <c r="H16" s="43"/>
      <c r="I16" s="43"/>
      <c r="J16" s="43"/>
      <c r="K16" s="43"/>
      <c r="L16" s="43"/>
      <c r="M16" s="43"/>
      <c r="N16" s="43"/>
      <c r="O16" s="43"/>
      <c r="P16" s="43"/>
      <c r="Q16" s="43"/>
      <c r="R16" s="43">
        <f t="shared" si="0"/>
        <v>18</v>
      </c>
      <c r="S16" s="44">
        <f t="shared" si="1"/>
        <v>3.6</v>
      </c>
      <c r="T16" s="47"/>
    </row>
    <row r="17" spans="1:20" ht="39.75" customHeight="1" x14ac:dyDescent="0.3">
      <c r="A17" s="43">
        <v>7</v>
      </c>
      <c r="B17" s="18" t="s">
        <v>77</v>
      </c>
      <c r="C17" s="43">
        <v>5</v>
      </c>
      <c r="D17" s="43">
        <v>4</v>
      </c>
      <c r="E17" s="43">
        <v>5</v>
      </c>
      <c r="F17" s="43">
        <v>4</v>
      </c>
      <c r="G17" s="43">
        <v>4</v>
      </c>
      <c r="H17" s="43"/>
      <c r="I17" s="43"/>
      <c r="J17" s="43"/>
      <c r="K17" s="43"/>
      <c r="L17" s="43"/>
      <c r="M17" s="43"/>
      <c r="N17" s="43"/>
      <c r="O17" s="43"/>
      <c r="P17" s="43"/>
      <c r="Q17" s="43"/>
      <c r="R17" s="43">
        <f t="shared" si="0"/>
        <v>22</v>
      </c>
      <c r="S17" s="44">
        <f t="shared" si="1"/>
        <v>4.4000000000000004</v>
      </c>
      <c r="T17" s="47"/>
    </row>
    <row r="18" spans="1:20" ht="46.5" customHeight="1" x14ac:dyDescent="0.3">
      <c r="A18" s="43">
        <v>8</v>
      </c>
      <c r="B18" s="18" t="s">
        <v>51</v>
      </c>
      <c r="C18" s="43">
        <v>4</v>
      </c>
      <c r="D18" s="43">
        <v>4</v>
      </c>
      <c r="E18" s="43">
        <v>5</v>
      </c>
      <c r="F18" s="43">
        <v>4</v>
      </c>
      <c r="G18" s="43">
        <v>4</v>
      </c>
      <c r="H18" s="43"/>
      <c r="I18" s="43"/>
      <c r="J18" s="43"/>
      <c r="K18" s="43"/>
      <c r="L18" s="43"/>
      <c r="M18" s="43"/>
      <c r="N18" s="43"/>
      <c r="O18" s="43"/>
      <c r="P18" s="43"/>
      <c r="Q18" s="43"/>
      <c r="R18" s="43">
        <f t="shared" si="0"/>
        <v>21</v>
      </c>
      <c r="S18" s="44">
        <f t="shared" si="1"/>
        <v>4.2</v>
      </c>
      <c r="T18" s="47"/>
    </row>
    <row r="19" spans="1:20" ht="47.25" customHeight="1" x14ac:dyDescent="0.3">
      <c r="A19" s="43">
        <v>9</v>
      </c>
      <c r="B19" s="18" t="s">
        <v>57</v>
      </c>
      <c r="C19" s="43">
        <v>5</v>
      </c>
      <c r="D19" s="43">
        <v>5</v>
      </c>
      <c r="E19" s="43">
        <v>5</v>
      </c>
      <c r="F19" s="43">
        <v>5</v>
      </c>
      <c r="G19" s="43">
        <v>5</v>
      </c>
      <c r="H19" s="43"/>
      <c r="I19" s="43"/>
      <c r="J19" s="43"/>
      <c r="K19" s="43"/>
      <c r="L19" s="43"/>
      <c r="M19" s="43"/>
      <c r="N19" s="43"/>
      <c r="O19" s="43"/>
      <c r="P19" s="43"/>
      <c r="Q19" s="43"/>
      <c r="R19" s="43">
        <f t="shared" si="0"/>
        <v>25</v>
      </c>
      <c r="S19" s="44">
        <f t="shared" si="1"/>
        <v>5</v>
      </c>
      <c r="T19" s="47"/>
    </row>
    <row r="20" spans="1:20" ht="39.75" customHeight="1" x14ac:dyDescent="0.3">
      <c r="A20" s="43">
        <v>10</v>
      </c>
      <c r="B20" s="18" t="s">
        <v>62</v>
      </c>
      <c r="C20" s="43">
        <v>5</v>
      </c>
      <c r="D20" s="43">
        <v>5</v>
      </c>
      <c r="E20" s="43">
        <v>4</v>
      </c>
      <c r="F20" s="43">
        <v>4</v>
      </c>
      <c r="G20" s="43">
        <v>5</v>
      </c>
      <c r="H20" s="43"/>
      <c r="I20" s="43"/>
      <c r="J20" s="43"/>
      <c r="K20" s="43"/>
      <c r="L20" s="43"/>
      <c r="M20" s="43"/>
      <c r="N20" s="43"/>
      <c r="O20" s="43"/>
      <c r="P20" s="43"/>
      <c r="Q20" s="43"/>
      <c r="R20" s="43">
        <f t="shared" si="0"/>
        <v>23</v>
      </c>
      <c r="S20" s="44">
        <f t="shared" si="1"/>
        <v>4.5999999999999996</v>
      </c>
      <c r="T20" s="47"/>
    </row>
    <row r="21" spans="1:20" ht="39.75" customHeight="1" x14ac:dyDescent="0.3">
      <c r="A21" s="43">
        <v>11</v>
      </c>
      <c r="B21" s="18" t="s">
        <v>67</v>
      </c>
      <c r="C21" s="43">
        <v>4</v>
      </c>
      <c r="D21" s="43">
        <v>5</v>
      </c>
      <c r="E21" s="43">
        <v>3</v>
      </c>
      <c r="F21" s="43">
        <v>5</v>
      </c>
      <c r="G21" s="43">
        <v>5</v>
      </c>
      <c r="H21" s="43"/>
      <c r="I21" s="43"/>
      <c r="J21" s="43"/>
      <c r="K21" s="43"/>
      <c r="L21" s="43"/>
      <c r="M21" s="43"/>
      <c r="N21" s="43"/>
      <c r="O21" s="43"/>
      <c r="P21" s="43"/>
      <c r="Q21" s="43"/>
      <c r="R21" s="43">
        <f t="shared" si="0"/>
        <v>22</v>
      </c>
      <c r="S21" s="44">
        <f t="shared" si="1"/>
        <v>4.4000000000000004</v>
      </c>
      <c r="T21" s="47"/>
    </row>
    <row r="22" spans="1:20" ht="45.75" customHeight="1" x14ac:dyDescent="0.3">
      <c r="A22" s="43">
        <v>12</v>
      </c>
      <c r="B22" s="18" t="s">
        <v>72</v>
      </c>
      <c r="C22" s="43">
        <v>4</v>
      </c>
      <c r="D22" s="43">
        <v>5</v>
      </c>
      <c r="E22" s="43">
        <v>4</v>
      </c>
      <c r="F22" s="43">
        <v>5</v>
      </c>
      <c r="G22" s="43">
        <v>4</v>
      </c>
      <c r="H22" s="43"/>
      <c r="I22" s="43"/>
      <c r="J22" s="43"/>
      <c r="K22" s="43"/>
      <c r="L22" s="43"/>
      <c r="M22" s="43"/>
      <c r="N22" s="43"/>
      <c r="O22" s="43"/>
      <c r="P22" s="43"/>
      <c r="Q22" s="43"/>
      <c r="R22" s="43">
        <f t="shared" si="0"/>
        <v>22</v>
      </c>
      <c r="S22" s="44">
        <f t="shared" si="1"/>
        <v>4.4000000000000004</v>
      </c>
      <c r="T22" s="47"/>
    </row>
    <row r="23" spans="1:20" ht="49.5" customHeight="1" x14ac:dyDescent="0.3">
      <c r="A23" s="43">
        <v>13</v>
      </c>
      <c r="B23" s="18" t="s">
        <v>76</v>
      </c>
      <c r="C23" s="43">
        <v>5</v>
      </c>
      <c r="D23" s="43">
        <v>4</v>
      </c>
      <c r="E23" s="43">
        <v>4</v>
      </c>
      <c r="F23" s="43">
        <v>4</v>
      </c>
      <c r="G23" s="43">
        <v>5</v>
      </c>
      <c r="H23" s="43"/>
      <c r="I23" s="43"/>
      <c r="J23" s="43"/>
      <c r="K23" s="43"/>
      <c r="L23" s="43"/>
      <c r="M23" s="43"/>
      <c r="N23" s="43"/>
      <c r="O23" s="43"/>
      <c r="P23" s="43"/>
      <c r="Q23" s="43"/>
      <c r="R23" s="43">
        <f t="shared" si="0"/>
        <v>22</v>
      </c>
      <c r="S23" s="44">
        <f t="shared" si="1"/>
        <v>4.4000000000000004</v>
      </c>
      <c r="T23" s="47"/>
    </row>
    <row r="24" spans="1:20" ht="39.75" customHeight="1" x14ac:dyDescent="0.3">
      <c r="A24" s="43">
        <v>14</v>
      </c>
      <c r="B24" s="18" t="s">
        <v>78</v>
      </c>
      <c r="C24" s="43">
        <v>4</v>
      </c>
      <c r="D24" s="43">
        <v>4</v>
      </c>
      <c r="E24" s="43">
        <v>4</v>
      </c>
      <c r="F24" s="43">
        <v>4</v>
      </c>
      <c r="G24" s="43">
        <v>4</v>
      </c>
      <c r="H24" s="43"/>
      <c r="I24" s="43"/>
      <c r="J24" s="43"/>
      <c r="K24" s="43"/>
      <c r="L24" s="43"/>
      <c r="M24" s="43"/>
      <c r="N24" s="43"/>
      <c r="O24" s="43"/>
      <c r="P24" s="43"/>
      <c r="Q24" s="43"/>
      <c r="R24" s="43">
        <f t="shared" si="0"/>
        <v>20</v>
      </c>
      <c r="S24" s="44">
        <f t="shared" si="1"/>
        <v>4</v>
      </c>
      <c r="T24" s="47"/>
    </row>
    <row r="25" spans="1:20" ht="39.75" customHeight="1" x14ac:dyDescent="0.3">
      <c r="A25" s="43">
        <v>15</v>
      </c>
      <c r="B25" s="18" t="s">
        <v>79</v>
      </c>
      <c r="C25" s="43">
        <v>5</v>
      </c>
      <c r="D25" s="43">
        <v>4</v>
      </c>
      <c r="E25" s="43">
        <v>4</v>
      </c>
      <c r="F25" s="43">
        <v>5</v>
      </c>
      <c r="G25" s="43">
        <v>4</v>
      </c>
      <c r="H25" s="43"/>
      <c r="I25" s="43"/>
      <c r="J25" s="43"/>
      <c r="K25" s="43"/>
      <c r="L25" s="43"/>
      <c r="M25" s="43"/>
      <c r="N25" s="43"/>
      <c r="O25" s="43"/>
      <c r="P25" s="43"/>
      <c r="Q25" s="43"/>
      <c r="R25" s="43">
        <f t="shared" si="0"/>
        <v>22</v>
      </c>
      <c r="S25" s="44">
        <f t="shared" si="1"/>
        <v>4.4000000000000004</v>
      </c>
      <c r="T25" s="47"/>
    </row>
    <row r="26" spans="1:20" ht="48.75" customHeight="1" x14ac:dyDescent="0.3">
      <c r="A26" s="43">
        <v>16</v>
      </c>
      <c r="B26" s="18" t="s">
        <v>81</v>
      </c>
      <c r="C26" s="43">
        <v>5</v>
      </c>
      <c r="D26" s="43">
        <v>4</v>
      </c>
      <c r="E26" s="43">
        <v>5</v>
      </c>
      <c r="F26" s="43">
        <v>5</v>
      </c>
      <c r="G26" s="43">
        <v>5</v>
      </c>
      <c r="H26" s="43"/>
      <c r="I26" s="43"/>
      <c r="J26" s="43"/>
      <c r="K26" s="43"/>
      <c r="L26" s="43"/>
      <c r="M26" s="43"/>
      <c r="N26" s="43"/>
      <c r="O26" s="43"/>
      <c r="P26" s="43"/>
      <c r="Q26" s="43"/>
      <c r="R26" s="43">
        <f t="shared" si="0"/>
        <v>24</v>
      </c>
      <c r="S26" s="44">
        <f t="shared" si="1"/>
        <v>4.8</v>
      </c>
      <c r="T26" s="47"/>
    </row>
    <row r="27" spans="1:20" ht="39.75" customHeight="1" x14ac:dyDescent="0.3">
      <c r="A27" s="43">
        <v>17</v>
      </c>
      <c r="B27" s="18" t="s">
        <v>82</v>
      </c>
      <c r="C27" s="43">
        <v>4</v>
      </c>
      <c r="D27" s="43">
        <v>5</v>
      </c>
      <c r="E27" s="43">
        <v>3</v>
      </c>
      <c r="F27" s="43">
        <v>4</v>
      </c>
      <c r="G27" s="43">
        <v>3</v>
      </c>
      <c r="H27" s="43"/>
      <c r="I27" s="43"/>
      <c r="J27" s="43"/>
      <c r="K27" s="43"/>
      <c r="L27" s="43"/>
      <c r="M27" s="43"/>
      <c r="N27" s="43"/>
      <c r="O27" s="43"/>
      <c r="P27" s="43"/>
      <c r="Q27" s="43"/>
      <c r="R27" s="43">
        <f t="shared" si="0"/>
        <v>19</v>
      </c>
      <c r="S27" s="44">
        <f t="shared" si="1"/>
        <v>3.8</v>
      </c>
      <c r="T27" s="47"/>
    </row>
    <row r="28" spans="1:20" ht="39.75" customHeight="1" x14ac:dyDescent="0.3">
      <c r="A28" s="43">
        <v>18</v>
      </c>
      <c r="B28" s="18" t="s">
        <v>84</v>
      </c>
      <c r="C28" s="43">
        <v>5</v>
      </c>
      <c r="D28" s="43">
        <v>5</v>
      </c>
      <c r="E28" s="43">
        <v>5</v>
      </c>
      <c r="F28" s="43">
        <v>5</v>
      </c>
      <c r="G28" s="43">
        <v>5</v>
      </c>
      <c r="H28" s="43"/>
      <c r="I28" s="43"/>
      <c r="J28" s="43"/>
      <c r="K28" s="43"/>
      <c r="L28" s="43"/>
      <c r="M28" s="43"/>
      <c r="N28" s="43"/>
      <c r="O28" s="43"/>
      <c r="P28" s="43"/>
      <c r="Q28" s="43"/>
      <c r="R28" s="43">
        <f t="shared" si="0"/>
        <v>25</v>
      </c>
      <c r="S28" s="44">
        <f t="shared" si="1"/>
        <v>5</v>
      </c>
      <c r="T28" s="47"/>
    </row>
    <row r="29" spans="1:20" ht="48" customHeight="1" x14ac:dyDescent="0.3">
      <c r="A29" s="43">
        <v>19</v>
      </c>
      <c r="B29" s="18" t="s">
        <v>86</v>
      </c>
      <c r="C29" s="43">
        <v>4</v>
      </c>
      <c r="D29" s="43">
        <v>4</v>
      </c>
      <c r="E29" s="43">
        <v>5</v>
      </c>
      <c r="F29" s="43">
        <v>5</v>
      </c>
      <c r="G29" s="43">
        <v>4</v>
      </c>
      <c r="H29" s="43"/>
      <c r="I29" s="43"/>
      <c r="J29" s="43"/>
      <c r="K29" s="43"/>
      <c r="L29" s="43"/>
      <c r="M29" s="43"/>
      <c r="N29" s="43"/>
      <c r="O29" s="43"/>
      <c r="P29" s="43"/>
      <c r="Q29" s="43"/>
      <c r="R29" s="43">
        <f t="shared" si="0"/>
        <v>22</v>
      </c>
      <c r="S29" s="44">
        <f t="shared" si="1"/>
        <v>4.4000000000000004</v>
      </c>
      <c r="T29" s="47"/>
    </row>
    <row r="30" spans="1:20" ht="39.75" customHeight="1" x14ac:dyDescent="0.3">
      <c r="A30" s="43">
        <v>20</v>
      </c>
      <c r="B30" s="22" t="s">
        <v>87</v>
      </c>
      <c r="C30" s="43">
        <v>4</v>
      </c>
      <c r="D30" s="43">
        <v>4</v>
      </c>
      <c r="E30" s="43">
        <v>3</v>
      </c>
      <c r="F30" s="43">
        <v>4</v>
      </c>
      <c r="G30" s="43">
        <v>4</v>
      </c>
      <c r="H30" s="43"/>
      <c r="I30" s="43"/>
      <c r="J30" s="43"/>
      <c r="K30" s="43"/>
      <c r="L30" s="43"/>
      <c r="M30" s="43"/>
      <c r="N30" s="43"/>
      <c r="O30" s="43"/>
      <c r="P30" s="43"/>
      <c r="Q30" s="43"/>
      <c r="R30" s="43">
        <f t="shared" si="0"/>
        <v>19</v>
      </c>
      <c r="S30" s="44">
        <f t="shared" si="1"/>
        <v>3.8</v>
      </c>
      <c r="T30" s="47"/>
    </row>
    <row r="31" spans="1:20" ht="49.5" customHeight="1" x14ac:dyDescent="0.3">
      <c r="A31" s="43">
        <v>21</v>
      </c>
      <c r="B31" s="19" t="s">
        <v>53</v>
      </c>
      <c r="C31" s="43">
        <v>5</v>
      </c>
      <c r="D31" s="43">
        <v>5</v>
      </c>
      <c r="E31" s="43">
        <v>5</v>
      </c>
      <c r="F31" s="43">
        <v>5</v>
      </c>
      <c r="G31" s="43">
        <v>5</v>
      </c>
      <c r="H31" s="43"/>
      <c r="I31" s="43"/>
      <c r="J31" s="43"/>
      <c r="K31" s="43"/>
      <c r="L31" s="43"/>
      <c r="M31" s="43"/>
      <c r="N31" s="43"/>
      <c r="O31" s="43"/>
      <c r="P31" s="43"/>
      <c r="Q31" s="43"/>
      <c r="R31" s="43">
        <f t="shared" si="0"/>
        <v>25</v>
      </c>
      <c r="S31" s="44">
        <f t="shared" si="1"/>
        <v>5</v>
      </c>
      <c r="T31" s="47"/>
    </row>
    <row r="32" spans="1:20" ht="42" customHeight="1" x14ac:dyDescent="0.3">
      <c r="A32" s="43">
        <v>22</v>
      </c>
      <c r="B32" s="19" t="s">
        <v>59</v>
      </c>
      <c r="C32" s="43">
        <v>4</v>
      </c>
      <c r="D32" s="43">
        <v>4</v>
      </c>
      <c r="E32" s="43">
        <v>3</v>
      </c>
      <c r="F32" s="43">
        <v>4</v>
      </c>
      <c r="G32" s="43">
        <v>3</v>
      </c>
      <c r="H32" s="43"/>
      <c r="I32" s="43"/>
      <c r="J32" s="43"/>
      <c r="K32" s="43"/>
      <c r="L32" s="43"/>
      <c r="M32" s="43"/>
      <c r="N32" s="43"/>
      <c r="O32" s="43"/>
      <c r="P32" s="43"/>
      <c r="Q32" s="43"/>
      <c r="R32" s="43">
        <f t="shared" si="0"/>
        <v>18</v>
      </c>
      <c r="S32" s="44">
        <f t="shared" si="1"/>
        <v>3.6</v>
      </c>
      <c r="T32" s="47"/>
    </row>
    <row r="33" spans="1:20" ht="48" customHeight="1" x14ac:dyDescent="0.3">
      <c r="A33" s="43">
        <v>23</v>
      </c>
      <c r="B33" s="19" t="s">
        <v>64</v>
      </c>
      <c r="C33" s="43">
        <v>5</v>
      </c>
      <c r="D33" s="43">
        <v>4</v>
      </c>
      <c r="E33" s="43">
        <v>3</v>
      </c>
      <c r="F33" s="43">
        <v>3</v>
      </c>
      <c r="G33" s="43">
        <v>5</v>
      </c>
      <c r="H33" s="43"/>
      <c r="I33" s="43"/>
      <c r="J33" s="43"/>
      <c r="K33" s="43"/>
      <c r="L33" s="43"/>
      <c r="M33" s="43"/>
      <c r="N33" s="43"/>
      <c r="O33" s="43"/>
      <c r="P33" s="43"/>
      <c r="Q33" s="43"/>
      <c r="R33" s="43">
        <f t="shared" si="0"/>
        <v>20</v>
      </c>
      <c r="S33" s="44">
        <f t="shared" si="1"/>
        <v>4</v>
      </c>
      <c r="T33" s="47"/>
    </row>
    <row r="34" spans="1:20" ht="46.5" customHeight="1" x14ac:dyDescent="0.3">
      <c r="A34" s="43">
        <v>24</v>
      </c>
      <c r="B34" s="19" t="s">
        <v>69</v>
      </c>
      <c r="C34" s="43">
        <v>5</v>
      </c>
      <c r="D34" s="43">
        <v>5</v>
      </c>
      <c r="E34" s="43">
        <v>4</v>
      </c>
      <c r="F34" s="43">
        <v>5</v>
      </c>
      <c r="G34" s="43">
        <v>4</v>
      </c>
      <c r="H34" s="43"/>
      <c r="I34" s="43"/>
      <c r="J34" s="43"/>
      <c r="K34" s="43"/>
      <c r="L34" s="43"/>
      <c r="M34" s="43"/>
      <c r="N34" s="43"/>
      <c r="O34" s="43"/>
      <c r="P34" s="43"/>
      <c r="Q34" s="43"/>
      <c r="R34" s="43">
        <f t="shared" si="0"/>
        <v>23</v>
      </c>
      <c r="S34" s="44">
        <f t="shared" si="1"/>
        <v>4.5999999999999996</v>
      </c>
      <c r="T34" s="47"/>
    </row>
    <row r="35" spans="1:20" ht="44.25" customHeight="1" x14ac:dyDescent="0.3">
      <c r="A35" s="43">
        <v>25</v>
      </c>
      <c r="B35" s="19" t="s">
        <v>73</v>
      </c>
      <c r="C35" s="43">
        <v>5</v>
      </c>
      <c r="D35" s="43">
        <v>4</v>
      </c>
      <c r="E35" s="43">
        <v>5</v>
      </c>
      <c r="F35" s="43">
        <v>5</v>
      </c>
      <c r="G35" s="43">
        <v>5</v>
      </c>
      <c r="H35" s="43"/>
      <c r="I35" s="43"/>
      <c r="J35" s="43"/>
      <c r="K35" s="43"/>
      <c r="L35" s="43"/>
      <c r="M35" s="43"/>
      <c r="N35" s="43"/>
      <c r="O35" s="43"/>
      <c r="P35" s="43"/>
      <c r="Q35" s="43"/>
      <c r="R35" s="43">
        <f t="shared" si="0"/>
        <v>24</v>
      </c>
      <c r="S35" s="48">
        <f t="shared" si="1"/>
        <v>4.8</v>
      </c>
      <c r="T35" s="47"/>
    </row>
    <row r="36" spans="1:20" ht="42.75" customHeight="1" x14ac:dyDescent="0.3">
      <c r="A36" s="43">
        <v>26</v>
      </c>
      <c r="B36" s="18"/>
      <c r="C36" s="43"/>
      <c r="D36" s="43"/>
      <c r="E36" s="43"/>
      <c r="F36" s="43"/>
      <c r="G36" s="43"/>
      <c r="H36" s="43"/>
      <c r="I36" s="43"/>
      <c r="J36" s="43"/>
      <c r="K36" s="43"/>
      <c r="L36" s="43"/>
      <c r="M36" s="43"/>
      <c r="N36" s="43"/>
      <c r="O36" s="43"/>
      <c r="P36" s="43"/>
      <c r="Q36" s="43"/>
      <c r="R36" s="43">
        <f>SUM(C36:Q36)</f>
        <v>0</v>
      </c>
      <c r="S36" s="48">
        <f t="shared" si="1"/>
        <v>0</v>
      </c>
      <c r="T36" s="47"/>
    </row>
    <row r="37" spans="1:20" ht="42" customHeight="1" x14ac:dyDescent="0.3">
      <c r="A37" s="43">
        <v>27</v>
      </c>
      <c r="B37" s="18"/>
      <c r="C37" s="43"/>
      <c r="D37" s="43"/>
      <c r="E37" s="43"/>
      <c r="F37" s="43"/>
      <c r="G37" s="43"/>
      <c r="H37" s="43"/>
      <c r="I37" s="43"/>
      <c r="J37" s="43"/>
      <c r="K37" s="43"/>
      <c r="L37" s="43"/>
      <c r="M37" s="43"/>
      <c r="N37" s="43"/>
      <c r="O37" s="43"/>
      <c r="P37" s="43"/>
      <c r="Q37" s="43"/>
      <c r="R37" s="43"/>
      <c r="S37" s="48"/>
      <c r="T37" s="47"/>
    </row>
    <row r="38" spans="1:20" ht="42.75" customHeight="1" x14ac:dyDescent="0.3">
      <c r="A38" s="43">
        <v>28</v>
      </c>
      <c r="B38" s="18"/>
      <c r="C38" s="43"/>
      <c r="D38" s="43"/>
      <c r="E38" s="43"/>
      <c r="F38" s="43"/>
      <c r="G38" s="43"/>
      <c r="H38" s="43"/>
      <c r="I38" s="43"/>
      <c r="J38" s="43"/>
      <c r="K38" s="43"/>
      <c r="L38" s="43"/>
      <c r="M38" s="43"/>
      <c r="N38" s="43"/>
      <c r="O38" s="43"/>
      <c r="P38" s="43"/>
      <c r="Q38" s="43"/>
      <c r="R38" s="43"/>
      <c r="S38" s="48"/>
      <c r="T38" s="47"/>
    </row>
    <row r="39" spans="1:20" ht="47.25" customHeight="1" x14ac:dyDescent="0.3">
      <c r="A39" s="43">
        <v>29</v>
      </c>
      <c r="B39" s="18"/>
      <c r="C39" s="43"/>
      <c r="D39" s="43"/>
      <c r="E39" s="43"/>
      <c r="F39" s="43"/>
      <c r="G39" s="43"/>
      <c r="H39" s="43"/>
      <c r="I39" s="43"/>
      <c r="J39" s="43"/>
      <c r="K39" s="43"/>
      <c r="L39" s="43"/>
      <c r="M39" s="43"/>
      <c r="N39" s="43"/>
      <c r="O39" s="43"/>
      <c r="P39" s="43"/>
      <c r="Q39" s="43"/>
      <c r="R39" s="43"/>
      <c r="S39" s="48"/>
      <c r="T39" s="47"/>
    </row>
    <row r="40" spans="1:20" ht="50.25" customHeight="1" x14ac:dyDescent="0.3">
      <c r="A40" s="49">
        <v>30</v>
      </c>
      <c r="B40" s="50"/>
      <c r="C40" s="49"/>
      <c r="D40" s="49"/>
      <c r="E40" s="49"/>
      <c r="F40" s="49"/>
      <c r="G40" s="49"/>
      <c r="H40" s="49"/>
      <c r="I40" s="49"/>
      <c r="J40" s="49"/>
      <c r="K40" s="49"/>
      <c r="L40" s="49"/>
      <c r="M40" s="49"/>
      <c r="N40" s="49"/>
      <c r="O40" s="49"/>
      <c r="P40" s="49"/>
      <c r="Q40" s="49"/>
      <c r="R40" s="49"/>
      <c r="S40" s="51"/>
      <c r="T40" s="52"/>
    </row>
    <row r="41" spans="1:20" ht="24" customHeight="1" x14ac:dyDescent="0.3">
      <c r="A41" s="357" t="s">
        <v>126</v>
      </c>
      <c r="B41" s="315"/>
      <c r="C41" s="315"/>
      <c r="D41" s="315"/>
      <c r="E41" s="315"/>
      <c r="F41" s="315"/>
      <c r="G41" s="315"/>
      <c r="H41" s="315"/>
      <c r="I41" s="315"/>
      <c r="J41" s="315"/>
      <c r="K41" s="315"/>
      <c r="L41" s="315"/>
      <c r="M41" s="315"/>
      <c r="N41" s="315"/>
      <c r="O41" s="315"/>
      <c r="P41" s="315"/>
      <c r="Q41" s="315"/>
      <c r="R41" s="358"/>
      <c r="S41" s="53">
        <f>SUM(S11:S40)</f>
        <v>107.79999999999998</v>
      </c>
      <c r="T41" s="29"/>
    </row>
    <row r="42" spans="1:20" ht="28.5" customHeight="1" x14ac:dyDescent="0.3">
      <c r="A42" s="359" t="s">
        <v>124</v>
      </c>
      <c r="B42" s="296"/>
      <c r="C42" s="296"/>
      <c r="D42" s="296"/>
      <c r="E42" s="296"/>
      <c r="F42" s="296"/>
      <c r="G42" s="296"/>
      <c r="H42" s="296"/>
      <c r="I42" s="296"/>
      <c r="J42" s="296"/>
      <c r="K42" s="296"/>
      <c r="L42" s="296"/>
      <c r="M42" s="296"/>
      <c r="N42" s="296"/>
      <c r="O42" s="296"/>
      <c r="P42" s="296"/>
      <c r="Q42" s="296"/>
      <c r="R42" s="353"/>
      <c r="S42" s="54">
        <f>S41/A40</f>
        <v>3.5933333333333328</v>
      </c>
    </row>
    <row r="43" spans="1:20" ht="15.75" customHeight="1" x14ac:dyDescent="0.3">
      <c r="A43" s="55"/>
      <c r="B43" s="29"/>
      <c r="C43" s="29"/>
      <c r="D43" s="29"/>
      <c r="E43" s="29"/>
      <c r="F43" s="29"/>
      <c r="G43" s="29"/>
      <c r="H43" s="29"/>
      <c r="I43" s="29"/>
      <c r="J43" s="29"/>
      <c r="K43" s="29"/>
      <c r="L43" s="29"/>
      <c r="M43" s="29"/>
      <c r="N43" s="29"/>
      <c r="O43" s="29"/>
      <c r="P43" s="29"/>
      <c r="Q43" s="29"/>
      <c r="R43" s="29"/>
      <c r="S43" s="56"/>
    </row>
    <row r="44" spans="1:20" ht="15.75" customHeight="1" x14ac:dyDescent="0.3">
      <c r="A44" s="55"/>
      <c r="B44" s="29"/>
      <c r="C44" s="29"/>
      <c r="D44" s="29"/>
      <c r="E44" s="29"/>
      <c r="F44" s="29"/>
      <c r="G44" s="29"/>
      <c r="H44" s="29"/>
      <c r="I44" s="29"/>
      <c r="J44" s="29"/>
      <c r="K44" s="29"/>
      <c r="L44" s="29"/>
      <c r="M44" s="29"/>
      <c r="N44" s="29"/>
      <c r="O44" s="29"/>
      <c r="P44" s="29"/>
      <c r="Q44" s="29"/>
      <c r="R44" s="29"/>
      <c r="S44" s="56"/>
    </row>
    <row r="45" spans="1:20" ht="15.75" customHeight="1" x14ac:dyDescent="0.3">
      <c r="A45" s="55"/>
      <c r="B45" s="29"/>
      <c r="C45" s="29"/>
      <c r="D45" s="29"/>
      <c r="E45" s="29"/>
      <c r="F45" s="29"/>
      <c r="G45" s="29"/>
      <c r="H45" s="29"/>
      <c r="I45" s="29"/>
      <c r="J45" s="29"/>
      <c r="K45" s="29"/>
      <c r="L45" s="29"/>
      <c r="M45" s="29"/>
      <c r="N45" s="29"/>
      <c r="O45" s="29"/>
      <c r="P45" s="29"/>
      <c r="Q45" s="29"/>
      <c r="R45" s="29"/>
      <c r="S45" s="56"/>
    </row>
    <row r="46" spans="1:20" ht="15.75" customHeight="1" x14ac:dyDescent="0.3">
      <c r="A46" s="55"/>
      <c r="B46" s="29"/>
      <c r="C46" s="29"/>
      <c r="D46" s="29"/>
      <c r="E46" s="29"/>
      <c r="F46" s="29"/>
      <c r="G46" s="29"/>
      <c r="H46" s="29"/>
      <c r="I46" s="29"/>
      <c r="J46" s="29"/>
      <c r="K46" s="29"/>
      <c r="L46" s="29"/>
      <c r="M46" s="29"/>
      <c r="N46" s="29"/>
      <c r="O46" s="29"/>
      <c r="P46" s="29"/>
      <c r="Q46" s="29"/>
      <c r="R46" s="29"/>
      <c r="S46" s="56"/>
    </row>
    <row r="47" spans="1:20" ht="15.75" customHeight="1" x14ac:dyDescent="0.3">
      <c r="A47" s="55"/>
      <c r="B47" s="29"/>
      <c r="C47" s="29"/>
      <c r="D47" s="29"/>
      <c r="E47" s="29"/>
      <c r="F47" s="29"/>
      <c r="G47" s="29"/>
      <c r="H47" s="29"/>
      <c r="I47" s="29"/>
      <c r="J47" s="29"/>
      <c r="K47" s="29"/>
      <c r="L47" s="29"/>
      <c r="M47" s="29"/>
      <c r="N47" s="29"/>
      <c r="O47" s="29"/>
      <c r="P47" s="29"/>
      <c r="Q47" s="29"/>
      <c r="R47" s="29"/>
      <c r="S47" s="56"/>
    </row>
    <row r="48" spans="1:20" ht="15.75" customHeight="1" x14ac:dyDescent="0.3">
      <c r="A48" s="55"/>
      <c r="B48" s="29"/>
      <c r="C48" s="29"/>
      <c r="D48" s="29"/>
      <c r="E48" s="29"/>
      <c r="F48" s="29"/>
      <c r="G48" s="29"/>
      <c r="H48" s="29"/>
      <c r="I48" s="29"/>
      <c r="J48" s="29"/>
      <c r="K48" s="29"/>
      <c r="L48" s="29"/>
      <c r="M48" s="29"/>
      <c r="N48" s="29"/>
      <c r="O48" s="29"/>
      <c r="P48" s="29"/>
      <c r="Q48" s="29"/>
      <c r="R48" s="29"/>
      <c r="S48" s="56"/>
    </row>
    <row r="49" spans="1:19" ht="15.75" customHeight="1" x14ac:dyDescent="0.3">
      <c r="A49" s="55"/>
      <c r="B49" s="29"/>
      <c r="C49" s="29"/>
      <c r="D49" s="29"/>
      <c r="E49" s="29"/>
      <c r="F49" s="29"/>
      <c r="G49" s="29"/>
      <c r="H49" s="29"/>
      <c r="I49" s="29"/>
      <c r="J49" s="29"/>
      <c r="K49" s="29"/>
      <c r="L49" s="29"/>
      <c r="M49" s="29"/>
      <c r="N49" s="29"/>
      <c r="O49" s="29"/>
      <c r="P49" s="29"/>
      <c r="Q49" s="29"/>
      <c r="R49" s="29"/>
      <c r="S49" s="56"/>
    </row>
    <row r="50" spans="1:19" ht="15.75" customHeight="1" x14ac:dyDescent="0.3">
      <c r="A50" s="55"/>
      <c r="B50" s="29"/>
      <c r="C50" s="29"/>
      <c r="D50" s="29"/>
      <c r="E50" s="29"/>
      <c r="F50" s="29"/>
      <c r="G50" s="29"/>
      <c r="H50" s="29"/>
      <c r="I50" s="29"/>
      <c r="J50" s="29"/>
      <c r="K50" s="29"/>
      <c r="L50" s="29"/>
      <c r="M50" s="29"/>
      <c r="N50" s="29"/>
      <c r="O50" s="29"/>
      <c r="P50" s="29"/>
      <c r="Q50" s="29"/>
      <c r="R50" s="29"/>
      <c r="S50" s="56"/>
    </row>
    <row r="51" spans="1:19" ht="15.75" customHeight="1" x14ac:dyDescent="0.3">
      <c r="A51" s="55"/>
      <c r="B51" s="29"/>
      <c r="C51" s="29"/>
      <c r="D51" s="29"/>
      <c r="E51" s="29"/>
      <c r="F51" s="29"/>
      <c r="G51" s="29"/>
      <c r="H51" s="29"/>
      <c r="I51" s="29"/>
      <c r="J51" s="29"/>
      <c r="K51" s="29"/>
      <c r="L51" s="29"/>
      <c r="M51" s="29"/>
      <c r="N51" s="29"/>
      <c r="O51" s="29"/>
      <c r="P51" s="29"/>
      <c r="Q51" s="29"/>
      <c r="R51" s="29"/>
      <c r="S51" s="56"/>
    </row>
    <row r="52" spans="1:19" ht="15.75" customHeight="1" x14ac:dyDescent="0.3">
      <c r="A52" s="55"/>
      <c r="B52" s="29"/>
      <c r="C52" s="29"/>
      <c r="D52" s="29"/>
      <c r="E52" s="29"/>
      <c r="F52" s="29"/>
      <c r="G52" s="29"/>
      <c r="H52" s="29"/>
      <c r="I52" s="29"/>
      <c r="J52" s="29"/>
      <c r="K52" s="29"/>
      <c r="L52" s="29"/>
      <c r="M52" s="29"/>
      <c r="N52" s="29"/>
      <c r="O52" s="29"/>
      <c r="P52" s="29"/>
      <c r="Q52" s="29"/>
      <c r="R52" s="29"/>
      <c r="S52" s="56"/>
    </row>
    <row r="53" spans="1:19" ht="15.75" customHeight="1" x14ac:dyDescent="0.3">
      <c r="A53" s="55"/>
      <c r="B53" s="29"/>
      <c r="C53" s="29"/>
      <c r="D53" s="29"/>
      <c r="E53" s="29"/>
      <c r="F53" s="29"/>
      <c r="G53" s="29"/>
      <c r="H53" s="29"/>
      <c r="I53" s="29"/>
      <c r="J53" s="29"/>
      <c r="K53" s="29"/>
      <c r="L53" s="29"/>
      <c r="M53" s="29"/>
      <c r="N53" s="29"/>
      <c r="O53" s="29"/>
      <c r="P53" s="29"/>
      <c r="Q53" s="29"/>
      <c r="R53" s="29"/>
      <c r="S53" s="56"/>
    </row>
    <row r="54" spans="1:19" ht="15.75" customHeight="1" x14ac:dyDescent="0.3">
      <c r="A54" s="55"/>
      <c r="B54" s="29"/>
      <c r="C54" s="29"/>
      <c r="D54" s="29"/>
      <c r="E54" s="29"/>
      <c r="F54" s="29"/>
      <c r="G54" s="29"/>
      <c r="H54" s="29"/>
      <c r="I54" s="29"/>
      <c r="J54" s="29"/>
      <c r="K54" s="29"/>
      <c r="L54" s="29"/>
      <c r="M54" s="29"/>
      <c r="N54" s="29"/>
      <c r="O54" s="29"/>
      <c r="P54" s="29"/>
      <c r="Q54" s="29"/>
      <c r="R54" s="29"/>
      <c r="S54" s="56"/>
    </row>
    <row r="55" spans="1:19" ht="15.75" customHeight="1" x14ac:dyDescent="0.3">
      <c r="A55" s="55"/>
      <c r="B55" s="29"/>
      <c r="C55" s="29"/>
      <c r="D55" s="29"/>
      <c r="E55" s="29"/>
      <c r="F55" s="29"/>
      <c r="G55" s="29"/>
      <c r="H55" s="29"/>
      <c r="I55" s="29"/>
      <c r="J55" s="29"/>
      <c r="K55" s="29"/>
      <c r="L55" s="29"/>
      <c r="M55" s="29"/>
      <c r="N55" s="29"/>
      <c r="O55" s="29"/>
      <c r="P55" s="29"/>
      <c r="Q55" s="29"/>
      <c r="R55" s="29"/>
      <c r="S55" s="56"/>
    </row>
    <row r="56" spans="1:19" ht="15.75" customHeight="1" x14ac:dyDescent="0.3">
      <c r="A56" s="55"/>
      <c r="B56" s="29"/>
      <c r="C56" s="29"/>
      <c r="D56" s="29"/>
      <c r="E56" s="29"/>
      <c r="F56" s="29"/>
      <c r="G56" s="29"/>
      <c r="H56" s="29"/>
      <c r="I56" s="29"/>
      <c r="J56" s="29"/>
      <c r="K56" s="29"/>
      <c r="L56" s="29"/>
      <c r="M56" s="29"/>
      <c r="N56" s="29"/>
      <c r="O56" s="29"/>
      <c r="P56" s="29"/>
      <c r="Q56" s="29"/>
      <c r="R56" s="29"/>
      <c r="S56" s="56"/>
    </row>
    <row r="57" spans="1:19" ht="15.75" customHeight="1" x14ac:dyDescent="0.3">
      <c r="A57" s="55"/>
      <c r="B57" s="29"/>
      <c r="C57" s="29"/>
      <c r="D57" s="29"/>
      <c r="E57" s="29"/>
      <c r="F57" s="29"/>
      <c r="G57" s="29"/>
      <c r="H57" s="29"/>
      <c r="I57" s="29"/>
      <c r="J57" s="29"/>
      <c r="K57" s="29"/>
      <c r="L57" s="29"/>
      <c r="M57" s="29"/>
      <c r="N57" s="29"/>
      <c r="O57" s="29"/>
      <c r="P57" s="29"/>
      <c r="Q57" s="29"/>
      <c r="R57" s="29"/>
      <c r="S57" s="56"/>
    </row>
    <row r="58" spans="1:19" ht="15.75" customHeight="1" x14ac:dyDescent="0.3">
      <c r="A58" s="55"/>
      <c r="B58" s="29"/>
      <c r="C58" s="29"/>
      <c r="D58" s="29"/>
      <c r="E58" s="29"/>
      <c r="F58" s="29"/>
      <c r="G58" s="29"/>
      <c r="H58" s="29"/>
      <c r="I58" s="29"/>
      <c r="J58" s="29"/>
      <c r="K58" s="29"/>
      <c r="L58" s="29"/>
      <c r="M58" s="29"/>
      <c r="N58" s="29"/>
      <c r="O58" s="29"/>
      <c r="P58" s="29"/>
      <c r="Q58" s="29"/>
      <c r="R58" s="29"/>
      <c r="S58" s="56"/>
    </row>
    <row r="59" spans="1:19" ht="15.75" customHeight="1" x14ac:dyDescent="0.3">
      <c r="A59" s="55"/>
      <c r="B59" s="29"/>
      <c r="C59" s="29"/>
      <c r="D59" s="29"/>
      <c r="E59" s="29"/>
      <c r="F59" s="29"/>
      <c r="G59" s="29"/>
      <c r="H59" s="29"/>
      <c r="I59" s="29"/>
      <c r="J59" s="29"/>
      <c r="K59" s="29"/>
      <c r="L59" s="29"/>
      <c r="M59" s="29"/>
      <c r="N59" s="29"/>
      <c r="O59" s="29"/>
      <c r="P59" s="29"/>
      <c r="Q59" s="29"/>
      <c r="R59" s="29"/>
      <c r="S59" s="56"/>
    </row>
    <row r="60" spans="1:19" ht="15.75" customHeight="1" x14ac:dyDescent="0.3">
      <c r="A60" s="55"/>
      <c r="B60" s="29"/>
      <c r="C60" s="29"/>
      <c r="D60" s="29"/>
      <c r="E60" s="29"/>
      <c r="F60" s="29"/>
      <c r="G60" s="29"/>
      <c r="H60" s="29"/>
      <c r="I60" s="29"/>
      <c r="J60" s="29"/>
      <c r="K60" s="29"/>
      <c r="L60" s="29"/>
      <c r="M60" s="29"/>
      <c r="N60" s="29"/>
      <c r="O60" s="29"/>
      <c r="P60" s="29"/>
      <c r="Q60" s="29"/>
      <c r="R60" s="29"/>
      <c r="S60" s="56"/>
    </row>
    <row r="61" spans="1:19" ht="15.75" customHeight="1" x14ac:dyDescent="0.3">
      <c r="A61" s="55"/>
      <c r="B61" s="29"/>
      <c r="C61" s="29"/>
      <c r="D61" s="29"/>
      <c r="E61" s="29"/>
      <c r="F61" s="29"/>
      <c r="G61" s="29"/>
      <c r="H61" s="29"/>
      <c r="I61" s="29"/>
      <c r="J61" s="29"/>
      <c r="K61" s="29"/>
      <c r="L61" s="29"/>
      <c r="M61" s="29"/>
      <c r="N61" s="29"/>
      <c r="O61" s="29"/>
      <c r="P61" s="29"/>
      <c r="Q61" s="29"/>
      <c r="R61" s="29"/>
      <c r="S61" s="56"/>
    </row>
    <row r="62" spans="1:19" ht="15.75" customHeight="1" x14ac:dyDescent="0.3">
      <c r="A62" s="55"/>
      <c r="B62" s="29"/>
      <c r="C62" s="29"/>
      <c r="D62" s="29"/>
      <c r="E62" s="29"/>
      <c r="F62" s="29"/>
      <c r="G62" s="29"/>
      <c r="H62" s="29"/>
      <c r="I62" s="29"/>
      <c r="J62" s="29"/>
      <c r="K62" s="29"/>
      <c r="L62" s="29"/>
      <c r="M62" s="29"/>
      <c r="N62" s="29"/>
      <c r="O62" s="29"/>
      <c r="P62" s="29"/>
      <c r="Q62" s="29"/>
      <c r="R62" s="29"/>
      <c r="S62" s="56"/>
    </row>
    <row r="63" spans="1:19" ht="15.75" customHeight="1" x14ac:dyDescent="0.3">
      <c r="A63" s="55"/>
      <c r="B63" s="29"/>
      <c r="C63" s="29"/>
      <c r="D63" s="29"/>
      <c r="E63" s="29"/>
      <c r="F63" s="29"/>
      <c r="G63" s="29"/>
      <c r="H63" s="29"/>
      <c r="I63" s="29"/>
      <c r="J63" s="29"/>
      <c r="K63" s="29"/>
      <c r="L63" s="29"/>
      <c r="M63" s="29"/>
      <c r="N63" s="29"/>
      <c r="O63" s="29"/>
      <c r="P63" s="29"/>
      <c r="Q63" s="29"/>
      <c r="R63" s="29"/>
      <c r="S63" s="56"/>
    </row>
    <row r="64" spans="1:19" ht="15.75" customHeight="1" x14ac:dyDescent="0.3">
      <c r="A64" s="55"/>
      <c r="B64" s="29"/>
      <c r="C64" s="29"/>
      <c r="D64" s="29"/>
      <c r="E64" s="29"/>
      <c r="F64" s="29"/>
      <c r="G64" s="29"/>
      <c r="H64" s="29"/>
      <c r="I64" s="29"/>
      <c r="J64" s="29"/>
      <c r="K64" s="29"/>
      <c r="L64" s="29"/>
      <c r="M64" s="29"/>
      <c r="N64" s="29"/>
      <c r="O64" s="29"/>
      <c r="P64" s="29"/>
      <c r="Q64" s="29"/>
      <c r="R64" s="29"/>
      <c r="S64" s="56"/>
    </row>
    <row r="65" spans="1:19" ht="15.75" customHeight="1" x14ac:dyDescent="0.3">
      <c r="A65" s="55"/>
      <c r="B65" s="29"/>
      <c r="C65" s="29"/>
      <c r="D65" s="29"/>
      <c r="E65" s="29"/>
      <c r="F65" s="29"/>
      <c r="G65" s="29"/>
      <c r="H65" s="29"/>
      <c r="I65" s="29"/>
      <c r="J65" s="29"/>
      <c r="K65" s="29"/>
      <c r="L65" s="29"/>
      <c r="M65" s="29"/>
      <c r="N65" s="29"/>
      <c r="O65" s="29"/>
      <c r="P65" s="29"/>
      <c r="Q65" s="29"/>
      <c r="R65" s="29"/>
      <c r="S65" s="56"/>
    </row>
    <row r="66" spans="1:19" ht="15.75" customHeight="1" x14ac:dyDescent="0.3">
      <c r="A66" s="55"/>
      <c r="B66" s="29"/>
      <c r="C66" s="29"/>
      <c r="D66" s="29"/>
      <c r="E66" s="29"/>
      <c r="F66" s="29"/>
      <c r="G66" s="29"/>
      <c r="H66" s="29"/>
      <c r="I66" s="29"/>
      <c r="J66" s="29"/>
      <c r="K66" s="29"/>
      <c r="L66" s="29"/>
      <c r="M66" s="29"/>
      <c r="N66" s="29"/>
      <c r="O66" s="29"/>
      <c r="P66" s="29"/>
      <c r="Q66" s="29"/>
      <c r="R66" s="29"/>
      <c r="S66" s="56"/>
    </row>
    <row r="67" spans="1:19" ht="15.75" customHeight="1" x14ac:dyDescent="0.3">
      <c r="A67" s="55"/>
      <c r="B67" s="29"/>
      <c r="C67" s="29"/>
      <c r="D67" s="29"/>
      <c r="E67" s="29"/>
      <c r="F67" s="29"/>
      <c r="G67" s="29"/>
      <c r="H67" s="29"/>
      <c r="I67" s="29"/>
      <c r="J67" s="29"/>
      <c r="K67" s="29"/>
      <c r="L67" s="29"/>
      <c r="M67" s="29"/>
      <c r="N67" s="29"/>
      <c r="O67" s="29"/>
      <c r="P67" s="29"/>
      <c r="Q67" s="29"/>
      <c r="R67" s="29"/>
      <c r="S67" s="56"/>
    </row>
    <row r="68" spans="1:19" ht="15.75" customHeight="1" x14ac:dyDescent="0.3">
      <c r="A68" s="55"/>
      <c r="B68" s="29"/>
      <c r="C68" s="29"/>
      <c r="D68" s="29"/>
      <c r="E68" s="29"/>
      <c r="F68" s="29"/>
      <c r="G68" s="29"/>
      <c r="H68" s="29"/>
      <c r="I68" s="29"/>
      <c r="J68" s="29"/>
      <c r="K68" s="29"/>
      <c r="L68" s="29"/>
      <c r="M68" s="29"/>
      <c r="N68" s="29"/>
      <c r="O68" s="29"/>
      <c r="P68" s="29"/>
      <c r="Q68" s="29"/>
      <c r="R68" s="29"/>
      <c r="S68" s="56"/>
    </row>
    <row r="69" spans="1:19" ht="15.75" customHeight="1" x14ac:dyDescent="0.3">
      <c r="A69" s="55"/>
      <c r="B69" s="29"/>
      <c r="C69" s="29"/>
      <c r="D69" s="29"/>
      <c r="E69" s="29"/>
      <c r="F69" s="29"/>
      <c r="G69" s="29"/>
      <c r="H69" s="29"/>
      <c r="I69" s="29"/>
      <c r="J69" s="29"/>
      <c r="K69" s="29"/>
      <c r="L69" s="29"/>
      <c r="M69" s="29"/>
      <c r="N69" s="29"/>
      <c r="O69" s="29"/>
      <c r="P69" s="29"/>
      <c r="Q69" s="29"/>
      <c r="R69" s="29"/>
      <c r="S69" s="56"/>
    </row>
    <row r="70" spans="1:19" ht="15.75" customHeight="1" x14ac:dyDescent="0.3">
      <c r="A70" s="55"/>
      <c r="B70" s="29"/>
      <c r="C70" s="29"/>
      <c r="D70" s="29"/>
      <c r="E70" s="29"/>
      <c r="F70" s="29"/>
      <c r="G70" s="29"/>
      <c r="H70" s="29"/>
      <c r="I70" s="29"/>
      <c r="J70" s="29"/>
      <c r="K70" s="29"/>
      <c r="L70" s="29"/>
      <c r="M70" s="29"/>
      <c r="N70" s="29"/>
      <c r="O70" s="29"/>
      <c r="P70" s="29"/>
      <c r="Q70" s="29"/>
      <c r="R70" s="29"/>
      <c r="S70" s="56"/>
    </row>
    <row r="71" spans="1:19" ht="15.75" customHeight="1" x14ac:dyDescent="0.3">
      <c r="A71" s="55"/>
      <c r="B71" s="29"/>
      <c r="C71" s="29"/>
      <c r="D71" s="29"/>
      <c r="E71" s="29"/>
      <c r="F71" s="29"/>
      <c r="G71" s="29"/>
      <c r="H71" s="29"/>
      <c r="I71" s="29"/>
      <c r="J71" s="29"/>
      <c r="K71" s="29"/>
      <c r="L71" s="29"/>
      <c r="M71" s="29"/>
      <c r="N71" s="29"/>
      <c r="O71" s="29"/>
      <c r="P71" s="29"/>
      <c r="Q71" s="29"/>
      <c r="R71" s="29"/>
      <c r="S71" s="56"/>
    </row>
    <row r="72" spans="1:19" ht="15.75" customHeight="1" x14ac:dyDescent="0.3">
      <c r="A72" s="55"/>
      <c r="B72" s="29"/>
      <c r="C72" s="29"/>
      <c r="D72" s="29"/>
      <c r="E72" s="29"/>
      <c r="F72" s="29"/>
      <c r="G72" s="29"/>
      <c r="H72" s="29"/>
      <c r="I72" s="29"/>
      <c r="J72" s="29"/>
      <c r="K72" s="29"/>
      <c r="L72" s="29"/>
      <c r="M72" s="29"/>
      <c r="N72" s="29"/>
      <c r="O72" s="29"/>
      <c r="P72" s="29"/>
      <c r="Q72" s="29"/>
      <c r="R72" s="29"/>
      <c r="S72" s="56"/>
    </row>
    <row r="73" spans="1:19" ht="15.75" customHeight="1" x14ac:dyDescent="0.3">
      <c r="A73" s="55"/>
      <c r="B73" s="29"/>
      <c r="C73" s="29"/>
      <c r="D73" s="29"/>
      <c r="E73" s="29"/>
      <c r="F73" s="29"/>
      <c r="G73" s="29"/>
      <c r="H73" s="29"/>
      <c r="I73" s="29"/>
      <c r="J73" s="29"/>
      <c r="K73" s="29"/>
      <c r="L73" s="29"/>
      <c r="M73" s="29"/>
      <c r="N73" s="29"/>
      <c r="O73" s="29"/>
      <c r="P73" s="29"/>
      <c r="Q73" s="29"/>
      <c r="R73" s="29"/>
      <c r="S73" s="56"/>
    </row>
    <row r="74" spans="1:19" ht="15.75" customHeight="1" x14ac:dyDescent="0.3">
      <c r="A74" s="55"/>
      <c r="B74" s="29"/>
      <c r="C74" s="29"/>
      <c r="D74" s="29"/>
      <c r="E74" s="29"/>
      <c r="F74" s="29"/>
      <c r="G74" s="29"/>
      <c r="H74" s="29"/>
      <c r="I74" s="29"/>
      <c r="J74" s="29"/>
      <c r="K74" s="29"/>
      <c r="L74" s="29"/>
      <c r="M74" s="29"/>
      <c r="N74" s="29"/>
      <c r="O74" s="29"/>
      <c r="P74" s="29"/>
      <c r="Q74" s="29"/>
      <c r="R74" s="29"/>
      <c r="S74" s="56"/>
    </row>
    <row r="75" spans="1:19" ht="15.75" customHeight="1" x14ac:dyDescent="0.3">
      <c r="A75" s="55"/>
      <c r="B75" s="29"/>
      <c r="C75" s="29"/>
      <c r="D75" s="29"/>
      <c r="E75" s="29"/>
      <c r="F75" s="29"/>
      <c r="G75" s="29"/>
      <c r="H75" s="29"/>
      <c r="I75" s="29"/>
      <c r="J75" s="29"/>
      <c r="K75" s="29"/>
      <c r="L75" s="29"/>
      <c r="M75" s="29"/>
      <c r="N75" s="29"/>
      <c r="O75" s="29"/>
      <c r="P75" s="29"/>
      <c r="Q75" s="29"/>
      <c r="R75" s="29"/>
      <c r="S75" s="56"/>
    </row>
    <row r="76" spans="1:19" ht="15.75" customHeight="1" x14ac:dyDescent="0.3">
      <c r="A76" s="55"/>
      <c r="B76" s="29"/>
      <c r="C76" s="29"/>
      <c r="D76" s="29"/>
      <c r="E76" s="29"/>
      <c r="F76" s="29"/>
      <c r="G76" s="29"/>
      <c r="H76" s="29"/>
      <c r="I76" s="29"/>
      <c r="J76" s="29"/>
      <c r="K76" s="29"/>
      <c r="L76" s="29"/>
      <c r="M76" s="29"/>
      <c r="N76" s="29"/>
      <c r="O76" s="29"/>
      <c r="P76" s="29"/>
      <c r="Q76" s="29"/>
      <c r="R76" s="29"/>
      <c r="S76" s="56"/>
    </row>
    <row r="77" spans="1:19" ht="15.75" customHeight="1" x14ac:dyDescent="0.3">
      <c r="A77" s="55"/>
      <c r="B77" s="29"/>
      <c r="C77" s="29"/>
      <c r="D77" s="29"/>
      <c r="E77" s="29"/>
      <c r="F77" s="29"/>
      <c r="G77" s="29"/>
      <c r="H77" s="29"/>
      <c r="I77" s="29"/>
      <c r="J77" s="29"/>
      <c r="K77" s="29"/>
      <c r="L77" s="29"/>
      <c r="M77" s="29"/>
      <c r="N77" s="29"/>
      <c r="O77" s="29"/>
      <c r="P77" s="29"/>
      <c r="Q77" s="29"/>
      <c r="R77" s="29"/>
      <c r="S77" s="56"/>
    </row>
    <row r="78" spans="1:19" ht="15.75" customHeight="1" x14ac:dyDescent="0.3">
      <c r="A78" s="55"/>
      <c r="B78" s="29"/>
      <c r="C78" s="29"/>
      <c r="D78" s="29"/>
      <c r="E78" s="29"/>
      <c r="F78" s="29"/>
      <c r="G78" s="29"/>
      <c r="H78" s="29"/>
      <c r="I78" s="29"/>
      <c r="J78" s="29"/>
      <c r="K78" s="29"/>
      <c r="L78" s="29"/>
      <c r="M78" s="29"/>
      <c r="N78" s="29"/>
      <c r="O78" s="29"/>
      <c r="P78" s="29"/>
      <c r="Q78" s="29"/>
      <c r="R78" s="29"/>
      <c r="S78" s="56"/>
    </row>
    <row r="79" spans="1:19" ht="15.75" customHeight="1" x14ac:dyDescent="0.3">
      <c r="A79" s="55"/>
      <c r="B79" s="29"/>
      <c r="C79" s="29"/>
      <c r="D79" s="29"/>
      <c r="E79" s="29"/>
      <c r="F79" s="29"/>
      <c r="G79" s="29"/>
      <c r="H79" s="29"/>
      <c r="I79" s="29"/>
      <c r="J79" s="29"/>
      <c r="K79" s="29"/>
      <c r="L79" s="29"/>
      <c r="M79" s="29"/>
      <c r="N79" s="29"/>
      <c r="O79" s="29"/>
      <c r="P79" s="29"/>
      <c r="Q79" s="29"/>
      <c r="R79" s="29"/>
      <c r="S79" s="56"/>
    </row>
    <row r="80" spans="1:19" ht="15.75" customHeight="1" x14ac:dyDescent="0.3">
      <c r="A80" s="55"/>
      <c r="B80" s="29"/>
      <c r="C80" s="29"/>
      <c r="D80" s="29"/>
      <c r="E80" s="29"/>
      <c r="F80" s="29"/>
      <c r="G80" s="29"/>
      <c r="H80" s="29"/>
      <c r="I80" s="29"/>
      <c r="J80" s="29"/>
      <c r="K80" s="29"/>
      <c r="L80" s="29"/>
      <c r="M80" s="29"/>
      <c r="N80" s="29"/>
      <c r="O80" s="29"/>
      <c r="P80" s="29"/>
      <c r="Q80" s="29"/>
      <c r="R80" s="29"/>
      <c r="S80" s="56"/>
    </row>
    <row r="81" spans="1:19" ht="15.75" customHeight="1" x14ac:dyDescent="0.3">
      <c r="A81" s="55"/>
      <c r="B81" s="29"/>
      <c r="C81" s="29"/>
      <c r="D81" s="29"/>
      <c r="E81" s="29"/>
      <c r="F81" s="29"/>
      <c r="G81" s="29"/>
      <c r="H81" s="29"/>
      <c r="I81" s="29"/>
      <c r="J81" s="29"/>
      <c r="K81" s="29"/>
      <c r="L81" s="29"/>
      <c r="M81" s="29"/>
      <c r="N81" s="29"/>
      <c r="O81" s="29"/>
      <c r="P81" s="29"/>
      <c r="Q81" s="29"/>
      <c r="R81" s="29"/>
      <c r="S81" s="56"/>
    </row>
    <row r="82" spans="1:19" ht="15.75" customHeight="1" x14ac:dyDescent="0.3">
      <c r="A82" s="55"/>
      <c r="B82" s="29"/>
      <c r="C82" s="29"/>
      <c r="D82" s="29"/>
      <c r="E82" s="29"/>
      <c r="F82" s="29"/>
      <c r="G82" s="29"/>
      <c r="H82" s="29"/>
      <c r="I82" s="29"/>
      <c r="J82" s="29"/>
      <c r="K82" s="29"/>
      <c r="L82" s="29"/>
      <c r="M82" s="29"/>
      <c r="N82" s="29"/>
      <c r="O82" s="29"/>
      <c r="P82" s="29"/>
      <c r="Q82" s="29"/>
      <c r="R82" s="29"/>
      <c r="S82" s="56"/>
    </row>
    <row r="83" spans="1:19" ht="15.75" customHeight="1" x14ac:dyDescent="0.3">
      <c r="A83" s="55"/>
      <c r="B83" s="29"/>
      <c r="C83" s="29"/>
      <c r="D83" s="29"/>
      <c r="E83" s="29"/>
      <c r="F83" s="29"/>
      <c r="G83" s="29"/>
      <c r="H83" s="29"/>
      <c r="I83" s="29"/>
      <c r="J83" s="29"/>
      <c r="K83" s="29"/>
      <c r="L83" s="29"/>
      <c r="M83" s="29"/>
      <c r="N83" s="29"/>
      <c r="O83" s="29"/>
      <c r="P83" s="29"/>
      <c r="Q83" s="29"/>
      <c r="R83" s="29"/>
      <c r="S83" s="56"/>
    </row>
    <row r="84" spans="1:19" ht="15.75" customHeight="1" x14ac:dyDescent="0.3">
      <c r="A84" s="55"/>
      <c r="B84" s="29"/>
      <c r="C84" s="29"/>
      <c r="D84" s="29"/>
      <c r="E84" s="29"/>
      <c r="F84" s="29"/>
      <c r="G84" s="29"/>
      <c r="H84" s="29"/>
      <c r="I84" s="29"/>
      <c r="J84" s="29"/>
      <c r="K84" s="29"/>
      <c r="L84" s="29"/>
      <c r="M84" s="29"/>
      <c r="N84" s="29"/>
      <c r="O84" s="29"/>
      <c r="P84" s="29"/>
      <c r="Q84" s="29"/>
      <c r="R84" s="29"/>
      <c r="S84" s="56"/>
    </row>
    <row r="85" spans="1:19" ht="15.75" customHeight="1" x14ac:dyDescent="0.3">
      <c r="A85" s="55"/>
      <c r="B85" s="29"/>
      <c r="C85" s="29"/>
      <c r="D85" s="29"/>
      <c r="E85" s="29"/>
      <c r="F85" s="29"/>
      <c r="G85" s="29"/>
      <c r="H85" s="29"/>
      <c r="I85" s="29"/>
      <c r="J85" s="29"/>
      <c r="K85" s="29"/>
      <c r="L85" s="29"/>
      <c r="M85" s="29"/>
      <c r="N85" s="29"/>
      <c r="O85" s="29"/>
      <c r="P85" s="29"/>
      <c r="Q85" s="29"/>
      <c r="R85" s="29"/>
      <c r="S85" s="56"/>
    </row>
    <row r="86" spans="1:19" ht="15.75" customHeight="1" x14ac:dyDescent="0.3">
      <c r="A86" s="55"/>
      <c r="B86" s="29"/>
      <c r="C86" s="29"/>
      <c r="D86" s="29"/>
      <c r="E86" s="29"/>
      <c r="F86" s="29"/>
      <c r="G86" s="29"/>
      <c r="H86" s="29"/>
      <c r="I86" s="29"/>
      <c r="J86" s="29"/>
      <c r="K86" s="29"/>
      <c r="L86" s="29"/>
      <c r="M86" s="29"/>
      <c r="N86" s="29"/>
      <c r="O86" s="29"/>
      <c r="P86" s="29"/>
      <c r="Q86" s="29"/>
      <c r="R86" s="29"/>
      <c r="S86" s="56"/>
    </row>
    <row r="87" spans="1:19" ht="15.75" customHeight="1" x14ac:dyDescent="0.3">
      <c r="A87" s="55"/>
      <c r="B87" s="29"/>
      <c r="C87" s="29"/>
      <c r="D87" s="29"/>
      <c r="E87" s="29"/>
      <c r="F87" s="29"/>
      <c r="G87" s="29"/>
      <c r="H87" s="29"/>
      <c r="I87" s="29"/>
      <c r="J87" s="29"/>
      <c r="K87" s="29"/>
      <c r="L87" s="29"/>
      <c r="M87" s="29"/>
      <c r="N87" s="29"/>
      <c r="O87" s="29"/>
      <c r="P87" s="29"/>
      <c r="Q87" s="29"/>
      <c r="R87" s="29"/>
      <c r="S87" s="56"/>
    </row>
    <row r="88" spans="1:19" ht="15.75" customHeight="1" x14ac:dyDescent="0.3">
      <c r="A88" s="55"/>
      <c r="B88" s="29"/>
      <c r="C88" s="29"/>
      <c r="D88" s="29"/>
      <c r="E88" s="29"/>
      <c r="F88" s="29"/>
      <c r="G88" s="29"/>
      <c r="H88" s="29"/>
      <c r="I88" s="29"/>
      <c r="J88" s="29"/>
      <c r="K88" s="29"/>
      <c r="L88" s="29"/>
      <c r="M88" s="29"/>
      <c r="N88" s="29"/>
      <c r="O88" s="29"/>
      <c r="P88" s="29"/>
      <c r="Q88" s="29"/>
      <c r="R88" s="29"/>
      <c r="S88" s="56"/>
    </row>
    <row r="89" spans="1:19" ht="15.75" customHeight="1" x14ac:dyDescent="0.3">
      <c r="A89" s="55"/>
      <c r="B89" s="29"/>
      <c r="C89" s="29"/>
      <c r="D89" s="29"/>
      <c r="E89" s="29"/>
      <c r="F89" s="29"/>
      <c r="G89" s="29"/>
      <c r="H89" s="29"/>
      <c r="I89" s="29"/>
      <c r="J89" s="29"/>
      <c r="K89" s="29"/>
      <c r="L89" s="29"/>
      <c r="M89" s="29"/>
      <c r="N89" s="29"/>
      <c r="O89" s="29"/>
      <c r="P89" s="29"/>
      <c r="Q89" s="29"/>
      <c r="R89" s="29"/>
      <c r="S89" s="56"/>
    </row>
    <row r="90" spans="1:19" ht="15.75" customHeight="1" x14ac:dyDescent="0.3">
      <c r="A90" s="55"/>
      <c r="B90" s="29"/>
      <c r="C90" s="29"/>
      <c r="D90" s="29"/>
      <c r="E90" s="29"/>
      <c r="F90" s="29"/>
      <c r="G90" s="29"/>
      <c r="H90" s="29"/>
      <c r="I90" s="29"/>
      <c r="J90" s="29"/>
      <c r="K90" s="29"/>
      <c r="L90" s="29"/>
      <c r="M90" s="29"/>
      <c r="N90" s="29"/>
      <c r="O90" s="29"/>
      <c r="P90" s="29"/>
      <c r="Q90" s="29"/>
      <c r="R90" s="29"/>
      <c r="S90" s="56"/>
    </row>
    <row r="91" spans="1:19" ht="15.75" customHeight="1" x14ac:dyDescent="0.3">
      <c r="A91" s="55"/>
      <c r="B91" s="29"/>
      <c r="C91" s="29"/>
      <c r="D91" s="29"/>
      <c r="E91" s="29"/>
      <c r="F91" s="29"/>
      <c r="G91" s="29"/>
      <c r="H91" s="29"/>
      <c r="I91" s="29"/>
      <c r="J91" s="29"/>
      <c r="K91" s="29"/>
      <c r="L91" s="29"/>
      <c r="M91" s="29"/>
      <c r="N91" s="29"/>
      <c r="O91" s="29"/>
      <c r="P91" s="29"/>
      <c r="Q91" s="29"/>
      <c r="R91" s="29"/>
      <c r="S91" s="56"/>
    </row>
    <row r="92" spans="1:19" ht="15.75" customHeight="1" x14ac:dyDescent="0.3">
      <c r="A92" s="55"/>
      <c r="B92" s="29"/>
      <c r="C92" s="29"/>
      <c r="D92" s="29"/>
      <c r="E92" s="29"/>
      <c r="F92" s="29"/>
      <c r="G92" s="29"/>
      <c r="H92" s="29"/>
      <c r="I92" s="29"/>
      <c r="J92" s="29"/>
      <c r="K92" s="29"/>
      <c r="L92" s="29"/>
      <c r="M92" s="29"/>
      <c r="N92" s="29"/>
      <c r="O92" s="29"/>
      <c r="P92" s="29"/>
      <c r="Q92" s="29"/>
      <c r="R92" s="29"/>
      <c r="S92" s="56"/>
    </row>
    <row r="93" spans="1:19" ht="15.75" customHeight="1" x14ac:dyDescent="0.3">
      <c r="A93" s="55"/>
      <c r="B93" s="29"/>
      <c r="C93" s="29"/>
      <c r="D93" s="29"/>
      <c r="E93" s="29"/>
      <c r="F93" s="29"/>
      <c r="G93" s="29"/>
      <c r="H93" s="29"/>
      <c r="I93" s="29"/>
      <c r="J93" s="29"/>
      <c r="K93" s="29"/>
      <c r="L93" s="29"/>
      <c r="M93" s="29"/>
      <c r="N93" s="29"/>
      <c r="O93" s="29"/>
      <c r="P93" s="29"/>
      <c r="Q93" s="29"/>
      <c r="R93" s="29"/>
      <c r="S93" s="56"/>
    </row>
    <row r="94" spans="1:19" ht="15.75" customHeight="1" x14ac:dyDescent="0.3">
      <c r="A94" s="55"/>
      <c r="B94" s="29"/>
      <c r="C94" s="29"/>
      <c r="D94" s="29"/>
      <c r="E94" s="29"/>
      <c r="F94" s="29"/>
      <c r="G94" s="29"/>
      <c r="H94" s="29"/>
      <c r="I94" s="29"/>
      <c r="J94" s="29"/>
      <c r="K94" s="29"/>
      <c r="L94" s="29"/>
      <c r="M94" s="29"/>
      <c r="N94" s="29"/>
      <c r="O94" s="29"/>
      <c r="P94" s="29"/>
      <c r="Q94" s="29"/>
      <c r="R94" s="29"/>
      <c r="S94" s="56"/>
    </row>
    <row r="95" spans="1:19" ht="15.75" customHeight="1" x14ac:dyDescent="0.3">
      <c r="A95" s="55"/>
      <c r="B95" s="29"/>
      <c r="C95" s="29"/>
      <c r="D95" s="29"/>
      <c r="E95" s="29"/>
      <c r="F95" s="29"/>
      <c r="G95" s="29"/>
      <c r="H95" s="29"/>
      <c r="I95" s="29"/>
      <c r="J95" s="29"/>
      <c r="K95" s="29"/>
      <c r="L95" s="29"/>
      <c r="M95" s="29"/>
      <c r="N95" s="29"/>
      <c r="O95" s="29"/>
      <c r="P95" s="29"/>
      <c r="Q95" s="29"/>
      <c r="R95" s="29"/>
      <c r="S95" s="56"/>
    </row>
    <row r="96" spans="1:19" ht="15.75" customHeight="1" x14ac:dyDescent="0.3">
      <c r="A96" s="55"/>
      <c r="B96" s="29"/>
      <c r="C96" s="29"/>
      <c r="D96" s="29"/>
      <c r="E96" s="29"/>
      <c r="F96" s="29"/>
      <c r="G96" s="29"/>
      <c r="H96" s="29"/>
      <c r="I96" s="29"/>
      <c r="J96" s="29"/>
      <c r="K96" s="29"/>
      <c r="L96" s="29"/>
      <c r="M96" s="29"/>
      <c r="N96" s="29"/>
      <c r="O96" s="29"/>
      <c r="P96" s="29"/>
      <c r="Q96" s="29"/>
      <c r="R96" s="29"/>
      <c r="S96" s="56"/>
    </row>
    <row r="97" spans="1:19" ht="15.75" customHeight="1" x14ac:dyDescent="0.3">
      <c r="A97" s="55"/>
      <c r="B97" s="29"/>
      <c r="C97" s="29"/>
      <c r="D97" s="29"/>
      <c r="E97" s="29"/>
      <c r="F97" s="29"/>
      <c r="G97" s="29"/>
      <c r="H97" s="29"/>
      <c r="I97" s="29"/>
      <c r="J97" s="29"/>
      <c r="K97" s="29"/>
      <c r="L97" s="29"/>
      <c r="M97" s="29"/>
      <c r="N97" s="29"/>
      <c r="O97" s="29"/>
      <c r="P97" s="29"/>
      <c r="Q97" s="29"/>
      <c r="R97" s="29"/>
      <c r="S97" s="56"/>
    </row>
    <row r="98" spans="1:19" ht="15.75" customHeight="1" x14ac:dyDescent="0.3">
      <c r="A98" s="55"/>
      <c r="B98" s="29"/>
      <c r="C98" s="29"/>
      <c r="D98" s="29"/>
      <c r="E98" s="29"/>
      <c r="F98" s="29"/>
      <c r="G98" s="29"/>
      <c r="H98" s="29"/>
      <c r="I98" s="29"/>
      <c r="J98" s="29"/>
      <c r="K98" s="29"/>
      <c r="L98" s="29"/>
      <c r="M98" s="29"/>
      <c r="N98" s="29"/>
      <c r="O98" s="29"/>
      <c r="P98" s="29"/>
      <c r="Q98" s="29"/>
      <c r="R98" s="29"/>
      <c r="S98" s="56"/>
    </row>
    <row r="99" spans="1:19" ht="15.75" customHeight="1" x14ac:dyDescent="0.3">
      <c r="A99" s="55"/>
      <c r="B99" s="29"/>
      <c r="C99" s="29"/>
      <c r="D99" s="29"/>
      <c r="E99" s="29"/>
      <c r="F99" s="29"/>
      <c r="G99" s="29"/>
      <c r="H99" s="29"/>
      <c r="I99" s="29"/>
      <c r="J99" s="29"/>
      <c r="K99" s="29"/>
      <c r="L99" s="29"/>
      <c r="M99" s="29"/>
      <c r="N99" s="29"/>
      <c r="O99" s="29"/>
      <c r="P99" s="29"/>
      <c r="Q99" s="29"/>
      <c r="R99" s="29"/>
      <c r="S99" s="56"/>
    </row>
    <row r="100" spans="1:19" ht="15.75" customHeight="1" x14ac:dyDescent="0.3">
      <c r="A100" s="55"/>
      <c r="B100" s="29"/>
      <c r="C100" s="29"/>
      <c r="D100" s="29"/>
      <c r="E100" s="29"/>
      <c r="F100" s="29"/>
      <c r="G100" s="29"/>
      <c r="H100" s="29"/>
      <c r="I100" s="29"/>
      <c r="J100" s="29"/>
      <c r="K100" s="29"/>
      <c r="L100" s="29"/>
      <c r="M100" s="29"/>
      <c r="N100" s="29"/>
      <c r="O100" s="29"/>
      <c r="P100" s="29"/>
      <c r="Q100" s="29"/>
      <c r="R100" s="29"/>
      <c r="S100" s="56"/>
    </row>
    <row r="101" spans="1:19" ht="15.75" customHeight="1" x14ac:dyDescent="0.3">
      <c r="A101" s="55"/>
      <c r="B101" s="29"/>
      <c r="C101" s="29"/>
      <c r="D101" s="29"/>
      <c r="E101" s="29"/>
      <c r="F101" s="29"/>
      <c r="G101" s="29"/>
      <c r="H101" s="29"/>
      <c r="I101" s="29"/>
      <c r="J101" s="29"/>
      <c r="K101" s="29"/>
      <c r="L101" s="29"/>
      <c r="M101" s="29"/>
      <c r="N101" s="29"/>
      <c r="O101" s="29"/>
      <c r="P101" s="29"/>
      <c r="Q101" s="29"/>
      <c r="R101" s="29"/>
      <c r="S101" s="56"/>
    </row>
    <row r="102" spans="1:19" ht="15.75" customHeight="1" x14ac:dyDescent="0.3">
      <c r="A102" s="55"/>
      <c r="B102" s="29"/>
      <c r="C102" s="29"/>
      <c r="D102" s="29"/>
      <c r="E102" s="29"/>
      <c r="F102" s="29"/>
      <c r="G102" s="29"/>
      <c r="H102" s="29"/>
      <c r="I102" s="29"/>
      <c r="J102" s="29"/>
      <c r="K102" s="29"/>
      <c r="L102" s="29"/>
      <c r="M102" s="29"/>
      <c r="N102" s="29"/>
      <c r="O102" s="29"/>
      <c r="P102" s="29"/>
      <c r="Q102" s="29"/>
      <c r="R102" s="29"/>
      <c r="S102" s="56"/>
    </row>
    <row r="103" spans="1:19" ht="15.75" customHeight="1" x14ac:dyDescent="0.3">
      <c r="A103" s="55"/>
      <c r="B103" s="29"/>
      <c r="C103" s="29"/>
      <c r="D103" s="29"/>
      <c r="E103" s="29"/>
      <c r="F103" s="29"/>
      <c r="G103" s="29"/>
      <c r="H103" s="29"/>
      <c r="I103" s="29"/>
      <c r="J103" s="29"/>
      <c r="K103" s="29"/>
      <c r="L103" s="29"/>
      <c r="M103" s="29"/>
      <c r="N103" s="29"/>
      <c r="O103" s="29"/>
      <c r="P103" s="29"/>
      <c r="Q103" s="29"/>
      <c r="R103" s="29"/>
      <c r="S103" s="56"/>
    </row>
    <row r="104" spans="1:19" ht="15.75" customHeight="1" x14ac:dyDescent="0.3">
      <c r="A104" s="55"/>
      <c r="B104" s="29"/>
      <c r="C104" s="29"/>
      <c r="D104" s="29"/>
      <c r="E104" s="29"/>
      <c r="F104" s="29"/>
      <c r="G104" s="29"/>
      <c r="H104" s="29"/>
      <c r="I104" s="29"/>
      <c r="J104" s="29"/>
      <c r="K104" s="29"/>
      <c r="L104" s="29"/>
      <c r="M104" s="29"/>
      <c r="N104" s="29"/>
      <c r="O104" s="29"/>
      <c r="P104" s="29"/>
      <c r="Q104" s="29"/>
      <c r="R104" s="29"/>
      <c r="S104" s="56"/>
    </row>
    <row r="105" spans="1:19" ht="15.75" customHeight="1" x14ac:dyDescent="0.3">
      <c r="A105" s="55"/>
      <c r="B105" s="29"/>
      <c r="C105" s="29"/>
      <c r="D105" s="29"/>
      <c r="E105" s="29"/>
      <c r="F105" s="29"/>
      <c r="G105" s="29"/>
      <c r="H105" s="29"/>
      <c r="I105" s="29"/>
      <c r="J105" s="29"/>
      <c r="K105" s="29"/>
      <c r="L105" s="29"/>
      <c r="M105" s="29"/>
      <c r="N105" s="29"/>
      <c r="O105" s="29"/>
      <c r="P105" s="29"/>
      <c r="Q105" s="29"/>
      <c r="R105" s="29"/>
      <c r="S105" s="56"/>
    </row>
    <row r="106" spans="1:19" ht="15.75" customHeight="1" x14ac:dyDescent="0.3">
      <c r="A106" s="55"/>
      <c r="B106" s="29"/>
      <c r="C106" s="29"/>
      <c r="D106" s="29"/>
      <c r="E106" s="29"/>
      <c r="F106" s="29"/>
      <c r="G106" s="29"/>
      <c r="H106" s="29"/>
      <c r="I106" s="29"/>
      <c r="J106" s="29"/>
      <c r="K106" s="29"/>
      <c r="L106" s="29"/>
      <c r="M106" s="29"/>
      <c r="N106" s="29"/>
      <c r="O106" s="29"/>
      <c r="P106" s="29"/>
      <c r="Q106" s="29"/>
      <c r="R106" s="29"/>
      <c r="S106" s="56"/>
    </row>
    <row r="107" spans="1:19" ht="15.75" customHeight="1" x14ac:dyDescent="0.3">
      <c r="A107" s="55"/>
      <c r="B107" s="29"/>
      <c r="C107" s="29"/>
      <c r="D107" s="29"/>
      <c r="E107" s="29"/>
      <c r="F107" s="29"/>
      <c r="G107" s="29"/>
      <c r="H107" s="29"/>
      <c r="I107" s="29"/>
      <c r="J107" s="29"/>
      <c r="K107" s="29"/>
      <c r="L107" s="29"/>
      <c r="M107" s="29"/>
      <c r="N107" s="29"/>
      <c r="O107" s="29"/>
      <c r="P107" s="29"/>
      <c r="Q107" s="29"/>
      <c r="R107" s="29"/>
      <c r="S107" s="56"/>
    </row>
    <row r="108" spans="1:19" ht="15.75" customHeight="1" x14ac:dyDescent="0.3">
      <c r="A108" s="55"/>
      <c r="B108" s="29"/>
      <c r="C108" s="29"/>
      <c r="D108" s="29"/>
      <c r="E108" s="29"/>
      <c r="F108" s="29"/>
      <c r="G108" s="29"/>
      <c r="H108" s="29"/>
      <c r="I108" s="29"/>
      <c r="J108" s="29"/>
      <c r="K108" s="29"/>
      <c r="L108" s="29"/>
      <c r="M108" s="29"/>
      <c r="N108" s="29"/>
      <c r="O108" s="29"/>
      <c r="P108" s="29"/>
      <c r="Q108" s="29"/>
      <c r="R108" s="29"/>
      <c r="S108" s="56"/>
    </row>
    <row r="109" spans="1:19" ht="15.75" customHeight="1" x14ac:dyDescent="0.3">
      <c r="A109" s="55"/>
      <c r="B109" s="29"/>
      <c r="C109" s="29"/>
      <c r="D109" s="29"/>
      <c r="E109" s="29"/>
      <c r="F109" s="29"/>
      <c r="G109" s="29"/>
      <c r="H109" s="29"/>
      <c r="I109" s="29"/>
      <c r="J109" s="29"/>
      <c r="K109" s="29"/>
      <c r="L109" s="29"/>
      <c r="M109" s="29"/>
      <c r="N109" s="29"/>
      <c r="O109" s="29"/>
      <c r="P109" s="29"/>
      <c r="Q109" s="29"/>
      <c r="R109" s="29"/>
      <c r="S109" s="56"/>
    </row>
    <row r="110" spans="1:19" ht="15.75" customHeight="1" x14ac:dyDescent="0.3">
      <c r="A110" s="55"/>
      <c r="B110" s="29"/>
      <c r="C110" s="29"/>
      <c r="D110" s="29"/>
      <c r="E110" s="29"/>
      <c r="F110" s="29"/>
      <c r="G110" s="29"/>
      <c r="H110" s="29"/>
      <c r="I110" s="29"/>
      <c r="J110" s="29"/>
      <c r="K110" s="29"/>
      <c r="L110" s="29"/>
      <c r="M110" s="29"/>
      <c r="N110" s="29"/>
      <c r="O110" s="29"/>
      <c r="P110" s="29"/>
      <c r="Q110" s="29"/>
      <c r="R110" s="29"/>
      <c r="S110" s="56"/>
    </row>
    <row r="111" spans="1:19" ht="15.75" customHeight="1" x14ac:dyDescent="0.3">
      <c r="A111" s="55"/>
      <c r="B111" s="29"/>
      <c r="C111" s="29"/>
      <c r="D111" s="29"/>
      <c r="E111" s="29"/>
      <c r="F111" s="29"/>
      <c r="G111" s="29"/>
      <c r="H111" s="29"/>
      <c r="I111" s="29"/>
      <c r="J111" s="29"/>
      <c r="K111" s="29"/>
      <c r="L111" s="29"/>
      <c r="M111" s="29"/>
      <c r="N111" s="29"/>
      <c r="O111" s="29"/>
      <c r="P111" s="29"/>
      <c r="Q111" s="29"/>
      <c r="R111" s="29"/>
      <c r="S111" s="56"/>
    </row>
    <row r="112" spans="1:19" ht="15.75" customHeight="1" x14ac:dyDescent="0.3">
      <c r="A112" s="55"/>
      <c r="B112" s="29"/>
      <c r="C112" s="29"/>
      <c r="D112" s="29"/>
      <c r="E112" s="29"/>
      <c r="F112" s="29"/>
      <c r="G112" s="29"/>
      <c r="H112" s="29"/>
      <c r="I112" s="29"/>
      <c r="J112" s="29"/>
      <c r="K112" s="29"/>
      <c r="L112" s="29"/>
      <c r="M112" s="29"/>
      <c r="N112" s="29"/>
      <c r="O112" s="29"/>
      <c r="P112" s="29"/>
      <c r="Q112" s="29"/>
      <c r="R112" s="29"/>
      <c r="S112" s="56"/>
    </row>
    <row r="113" spans="1:19" ht="15.75" customHeight="1" x14ac:dyDescent="0.3">
      <c r="A113" s="55"/>
      <c r="B113" s="29"/>
      <c r="C113" s="29"/>
      <c r="D113" s="29"/>
      <c r="E113" s="29"/>
      <c r="F113" s="29"/>
      <c r="G113" s="29"/>
      <c r="H113" s="29"/>
      <c r="I113" s="29"/>
      <c r="J113" s="29"/>
      <c r="K113" s="29"/>
      <c r="L113" s="29"/>
      <c r="M113" s="29"/>
      <c r="N113" s="29"/>
      <c r="O113" s="29"/>
      <c r="P113" s="29"/>
      <c r="Q113" s="29"/>
      <c r="R113" s="29"/>
      <c r="S113" s="56"/>
    </row>
    <row r="114" spans="1:19" ht="15.75" customHeight="1" x14ac:dyDescent="0.3">
      <c r="A114" s="55"/>
      <c r="B114" s="29"/>
      <c r="C114" s="29"/>
      <c r="D114" s="29"/>
      <c r="E114" s="29"/>
      <c r="F114" s="29"/>
      <c r="G114" s="29"/>
      <c r="H114" s="29"/>
      <c r="I114" s="29"/>
      <c r="J114" s="29"/>
      <c r="K114" s="29"/>
      <c r="L114" s="29"/>
      <c r="M114" s="29"/>
      <c r="N114" s="29"/>
      <c r="O114" s="29"/>
      <c r="P114" s="29"/>
      <c r="Q114" s="29"/>
      <c r="R114" s="29"/>
      <c r="S114" s="56"/>
    </row>
    <row r="115" spans="1:19" ht="15.75" customHeight="1" x14ac:dyDescent="0.3">
      <c r="A115" s="55"/>
      <c r="B115" s="29"/>
      <c r="C115" s="29"/>
      <c r="D115" s="29"/>
      <c r="E115" s="29"/>
      <c r="F115" s="29"/>
      <c r="G115" s="29"/>
      <c r="H115" s="29"/>
      <c r="I115" s="29"/>
      <c r="J115" s="29"/>
      <c r="K115" s="29"/>
      <c r="L115" s="29"/>
      <c r="M115" s="29"/>
      <c r="N115" s="29"/>
      <c r="O115" s="29"/>
      <c r="P115" s="29"/>
      <c r="Q115" s="29"/>
      <c r="R115" s="29"/>
      <c r="S115" s="56"/>
    </row>
    <row r="116" spans="1:19" ht="15.75" customHeight="1" x14ac:dyDescent="0.3">
      <c r="A116" s="55"/>
      <c r="B116" s="29"/>
      <c r="C116" s="29"/>
      <c r="D116" s="29"/>
      <c r="E116" s="29"/>
      <c r="F116" s="29"/>
      <c r="G116" s="29"/>
      <c r="H116" s="29"/>
      <c r="I116" s="29"/>
      <c r="J116" s="29"/>
      <c r="K116" s="29"/>
      <c r="L116" s="29"/>
      <c r="M116" s="29"/>
      <c r="N116" s="29"/>
      <c r="O116" s="29"/>
      <c r="P116" s="29"/>
      <c r="Q116" s="29"/>
      <c r="R116" s="29"/>
      <c r="S116" s="56"/>
    </row>
    <row r="117" spans="1:19" ht="15.75" customHeight="1" x14ac:dyDescent="0.3">
      <c r="A117" s="55"/>
      <c r="B117" s="29"/>
      <c r="C117" s="29"/>
      <c r="D117" s="29"/>
      <c r="E117" s="29"/>
      <c r="F117" s="29"/>
      <c r="G117" s="29"/>
      <c r="H117" s="29"/>
      <c r="I117" s="29"/>
      <c r="J117" s="29"/>
      <c r="K117" s="29"/>
      <c r="L117" s="29"/>
      <c r="M117" s="29"/>
      <c r="N117" s="29"/>
      <c r="O117" s="29"/>
      <c r="P117" s="29"/>
      <c r="Q117" s="29"/>
      <c r="R117" s="29"/>
      <c r="S117" s="56"/>
    </row>
    <row r="118" spans="1:19" ht="15.75" customHeight="1" x14ac:dyDescent="0.3">
      <c r="A118" s="55"/>
      <c r="B118" s="29"/>
      <c r="C118" s="29"/>
      <c r="D118" s="29"/>
      <c r="E118" s="29"/>
      <c r="F118" s="29"/>
      <c r="G118" s="29"/>
      <c r="H118" s="29"/>
      <c r="I118" s="29"/>
      <c r="J118" s="29"/>
      <c r="K118" s="29"/>
      <c r="L118" s="29"/>
      <c r="M118" s="29"/>
      <c r="N118" s="29"/>
      <c r="O118" s="29"/>
      <c r="P118" s="29"/>
      <c r="Q118" s="29"/>
      <c r="R118" s="29"/>
      <c r="S118" s="56"/>
    </row>
    <row r="119" spans="1:19" ht="15.75" customHeight="1" x14ac:dyDescent="0.3">
      <c r="A119" s="55"/>
      <c r="B119" s="29"/>
      <c r="C119" s="29"/>
      <c r="D119" s="29"/>
      <c r="E119" s="29"/>
      <c r="F119" s="29"/>
      <c r="G119" s="29"/>
      <c r="H119" s="29"/>
      <c r="I119" s="29"/>
      <c r="J119" s="29"/>
      <c r="K119" s="29"/>
      <c r="L119" s="29"/>
      <c r="M119" s="29"/>
      <c r="N119" s="29"/>
      <c r="O119" s="29"/>
      <c r="P119" s="29"/>
      <c r="Q119" s="29"/>
      <c r="R119" s="29"/>
      <c r="S119" s="56"/>
    </row>
    <row r="120" spans="1:19" ht="15.75" customHeight="1" x14ac:dyDescent="0.3">
      <c r="A120" s="55"/>
      <c r="B120" s="29"/>
      <c r="C120" s="29"/>
      <c r="D120" s="29"/>
      <c r="E120" s="29"/>
      <c r="F120" s="29"/>
      <c r="G120" s="29"/>
      <c r="H120" s="29"/>
      <c r="I120" s="29"/>
      <c r="J120" s="29"/>
      <c r="K120" s="29"/>
      <c r="L120" s="29"/>
      <c r="M120" s="29"/>
      <c r="N120" s="29"/>
      <c r="O120" s="29"/>
      <c r="P120" s="29"/>
      <c r="Q120" s="29"/>
      <c r="R120" s="29"/>
      <c r="S120" s="56"/>
    </row>
    <row r="121" spans="1:19" ht="15.75" customHeight="1" x14ac:dyDescent="0.3">
      <c r="A121" s="55"/>
      <c r="B121" s="29"/>
      <c r="C121" s="29"/>
      <c r="D121" s="29"/>
      <c r="E121" s="29"/>
      <c r="F121" s="29"/>
      <c r="G121" s="29"/>
      <c r="H121" s="29"/>
      <c r="I121" s="29"/>
      <c r="J121" s="29"/>
      <c r="K121" s="29"/>
      <c r="L121" s="29"/>
      <c r="M121" s="29"/>
      <c r="N121" s="29"/>
      <c r="O121" s="29"/>
      <c r="P121" s="29"/>
      <c r="Q121" s="29"/>
      <c r="R121" s="29"/>
      <c r="S121" s="56"/>
    </row>
    <row r="122" spans="1:19" ht="15.75" customHeight="1" x14ac:dyDescent="0.3">
      <c r="A122" s="55"/>
      <c r="B122" s="29"/>
      <c r="C122" s="29"/>
      <c r="D122" s="29"/>
      <c r="E122" s="29"/>
      <c r="F122" s="29"/>
      <c r="G122" s="29"/>
      <c r="H122" s="29"/>
      <c r="I122" s="29"/>
      <c r="J122" s="29"/>
      <c r="K122" s="29"/>
      <c r="L122" s="29"/>
      <c r="M122" s="29"/>
      <c r="N122" s="29"/>
      <c r="O122" s="29"/>
      <c r="P122" s="29"/>
      <c r="Q122" s="29"/>
      <c r="R122" s="29"/>
      <c r="S122" s="56"/>
    </row>
    <row r="123" spans="1:19" ht="15.75" customHeight="1" x14ac:dyDescent="0.3">
      <c r="A123" s="55"/>
      <c r="B123" s="29"/>
      <c r="C123" s="29"/>
      <c r="D123" s="29"/>
      <c r="E123" s="29"/>
      <c r="F123" s="29"/>
      <c r="G123" s="29"/>
      <c r="H123" s="29"/>
      <c r="I123" s="29"/>
      <c r="J123" s="29"/>
      <c r="K123" s="29"/>
      <c r="L123" s="29"/>
      <c r="M123" s="29"/>
      <c r="N123" s="29"/>
      <c r="O123" s="29"/>
      <c r="P123" s="29"/>
      <c r="Q123" s="29"/>
      <c r="R123" s="29"/>
      <c r="S123" s="56"/>
    </row>
    <row r="124" spans="1:19" ht="15.75" customHeight="1" x14ac:dyDescent="0.3">
      <c r="A124" s="55"/>
      <c r="B124" s="29"/>
      <c r="C124" s="29"/>
      <c r="D124" s="29"/>
      <c r="E124" s="29"/>
      <c r="F124" s="29"/>
      <c r="G124" s="29"/>
      <c r="H124" s="29"/>
      <c r="I124" s="29"/>
      <c r="J124" s="29"/>
      <c r="K124" s="29"/>
      <c r="L124" s="29"/>
      <c r="M124" s="29"/>
      <c r="N124" s="29"/>
      <c r="O124" s="29"/>
      <c r="P124" s="29"/>
      <c r="Q124" s="29"/>
      <c r="R124" s="29"/>
      <c r="S124" s="56"/>
    </row>
    <row r="125" spans="1:19" ht="15.75" customHeight="1" x14ac:dyDescent="0.3">
      <c r="A125" s="55"/>
      <c r="B125" s="29"/>
      <c r="C125" s="29"/>
      <c r="D125" s="29"/>
      <c r="E125" s="29"/>
      <c r="F125" s="29"/>
      <c r="G125" s="29"/>
      <c r="H125" s="29"/>
      <c r="I125" s="29"/>
      <c r="J125" s="29"/>
      <c r="K125" s="29"/>
      <c r="L125" s="29"/>
      <c r="M125" s="29"/>
      <c r="N125" s="29"/>
      <c r="O125" s="29"/>
      <c r="P125" s="29"/>
      <c r="Q125" s="29"/>
      <c r="R125" s="29"/>
      <c r="S125" s="56"/>
    </row>
    <row r="126" spans="1:19" ht="15.75" customHeight="1" x14ac:dyDescent="0.3">
      <c r="A126" s="55"/>
      <c r="B126" s="29"/>
      <c r="C126" s="29"/>
      <c r="D126" s="29"/>
      <c r="E126" s="29"/>
      <c r="F126" s="29"/>
      <c r="G126" s="29"/>
      <c r="H126" s="29"/>
      <c r="I126" s="29"/>
      <c r="J126" s="29"/>
      <c r="K126" s="29"/>
      <c r="L126" s="29"/>
      <c r="M126" s="29"/>
      <c r="N126" s="29"/>
      <c r="O126" s="29"/>
      <c r="P126" s="29"/>
      <c r="Q126" s="29"/>
      <c r="R126" s="29"/>
      <c r="S126" s="56"/>
    </row>
    <row r="127" spans="1:19" ht="15.75" customHeight="1" x14ac:dyDescent="0.3">
      <c r="A127" s="55"/>
      <c r="B127" s="29"/>
      <c r="C127" s="29"/>
      <c r="D127" s="29"/>
      <c r="E127" s="29"/>
      <c r="F127" s="29"/>
      <c r="G127" s="29"/>
      <c r="H127" s="29"/>
      <c r="I127" s="29"/>
      <c r="J127" s="29"/>
      <c r="K127" s="29"/>
      <c r="L127" s="29"/>
      <c r="M127" s="29"/>
      <c r="N127" s="29"/>
      <c r="O127" s="29"/>
      <c r="P127" s="29"/>
      <c r="Q127" s="29"/>
      <c r="R127" s="29"/>
      <c r="S127" s="56"/>
    </row>
    <row r="128" spans="1:19" ht="15.75" customHeight="1" x14ac:dyDescent="0.3">
      <c r="A128" s="55"/>
      <c r="B128" s="29"/>
      <c r="C128" s="29"/>
      <c r="D128" s="29"/>
      <c r="E128" s="29"/>
      <c r="F128" s="29"/>
      <c r="G128" s="29"/>
      <c r="H128" s="29"/>
      <c r="I128" s="29"/>
      <c r="J128" s="29"/>
      <c r="K128" s="29"/>
      <c r="L128" s="29"/>
      <c r="M128" s="29"/>
      <c r="N128" s="29"/>
      <c r="O128" s="29"/>
      <c r="P128" s="29"/>
      <c r="Q128" s="29"/>
      <c r="R128" s="29"/>
      <c r="S128" s="56"/>
    </row>
    <row r="129" spans="1:19" ht="15.75" customHeight="1" x14ac:dyDescent="0.3">
      <c r="A129" s="55"/>
      <c r="B129" s="29"/>
      <c r="C129" s="29"/>
      <c r="D129" s="29"/>
      <c r="E129" s="29"/>
      <c r="F129" s="29"/>
      <c r="G129" s="29"/>
      <c r="H129" s="29"/>
      <c r="I129" s="29"/>
      <c r="J129" s="29"/>
      <c r="K129" s="29"/>
      <c r="L129" s="29"/>
      <c r="M129" s="29"/>
      <c r="N129" s="29"/>
      <c r="O129" s="29"/>
      <c r="P129" s="29"/>
      <c r="Q129" s="29"/>
      <c r="R129" s="29"/>
      <c r="S129" s="56"/>
    </row>
    <row r="130" spans="1:19" ht="15.75" customHeight="1" x14ac:dyDescent="0.3">
      <c r="A130" s="55"/>
      <c r="B130" s="29"/>
      <c r="C130" s="29"/>
      <c r="D130" s="29"/>
      <c r="E130" s="29"/>
      <c r="F130" s="29"/>
      <c r="G130" s="29"/>
      <c r="H130" s="29"/>
      <c r="I130" s="29"/>
      <c r="J130" s="29"/>
      <c r="K130" s="29"/>
      <c r="L130" s="29"/>
      <c r="M130" s="29"/>
      <c r="N130" s="29"/>
      <c r="O130" s="29"/>
      <c r="P130" s="29"/>
      <c r="Q130" s="29"/>
      <c r="R130" s="29"/>
      <c r="S130" s="56"/>
    </row>
    <row r="131" spans="1:19" ht="15.75" customHeight="1" x14ac:dyDescent="0.3">
      <c r="A131" s="55"/>
      <c r="B131" s="29"/>
      <c r="C131" s="29"/>
      <c r="D131" s="29"/>
      <c r="E131" s="29"/>
      <c r="F131" s="29"/>
      <c r="G131" s="29"/>
      <c r="H131" s="29"/>
      <c r="I131" s="29"/>
      <c r="J131" s="29"/>
      <c r="K131" s="29"/>
      <c r="L131" s="29"/>
      <c r="M131" s="29"/>
      <c r="N131" s="29"/>
      <c r="O131" s="29"/>
      <c r="P131" s="29"/>
      <c r="Q131" s="29"/>
      <c r="R131" s="29"/>
      <c r="S131" s="56"/>
    </row>
    <row r="132" spans="1:19" ht="15.75" customHeight="1" x14ac:dyDescent="0.3">
      <c r="A132" s="55"/>
      <c r="B132" s="29"/>
      <c r="C132" s="29"/>
      <c r="D132" s="29"/>
      <c r="E132" s="29"/>
      <c r="F132" s="29"/>
      <c r="G132" s="29"/>
      <c r="H132" s="29"/>
      <c r="I132" s="29"/>
      <c r="J132" s="29"/>
      <c r="K132" s="29"/>
      <c r="L132" s="29"/>
      <c r="M132" s="29"/>
      <c r="N132" s="29"/>
      <c r="O132" s="29"/>
      <c r="P132" s="29"/>
      <c r="Q132" s="29"/>
      <c r="R132" s="29"/>
      <c r="S132" s="56"/>
    </row>
    <row r="133" spans="1:19" ht="15.75" customHeight="1" x14ac:dyDescent="0.3">
      <c r="A133" s="55"/>
      <c r="B133" s="29"/>
      <c r="C133" s="29"/>
      <c r="D133" s="29"/>
      <c r="E133" s="29"/>
      <c r="F133" s="29"/>
      <c r="G133" s="29"/>
      <c r="H133" s="29"/>
      <c r="I133" s="29"/>
      <c r="J133" s="29"/>
      <c r="K133" s="29"/>
      <c r="L133" s="29"/>
      <c r="M133" s="29"/>
      <c r="N133" s="29"/>
      <c r="O133" s="29"/>
      <c r="P133" s="29"/>
      <c r="Q133" s="29"/>
      <c r="R133" s="29"/>
      <c r="S133" s="56"/>
    </row>
    <row r="134" spans="1:19" ht="15.75" customHeight="1" x14ac:dyDescent="0.3">
      <c r="A134" s="55"/>
      <c r="B134" s="29"/>
      <c r="C134" s="29"/>
      <c r="D134" s="29"/>
      <c r="E134" s="29"/>
      <c r="F134" s="29"/>
      <c r="G134" s="29"/>
      <c r="H134" s="29"/>
      <c r="I134" s="29"/>
      <c r="J134" s="29"/>
      <c r="K134" s="29"/>
      <c r="L134" s="29"/>
      <c r="M134" s="29"/>
      <c r="N134" s="29"/>
      <c r="O134" s="29"/>
      <c r="P134" s="29"/>
      <c r="Q134" s="29"/>
      <c r="R134" s="29"/>
      <c r="S134" s="56"/>
    </row>
    <row r="135" spans="1:19" ht="15.75" customHeight="1" x14ac:dyDescent="0.3">
      <c r="A135" s="55"/>
      <c r="B135" s="29"/>
      <c r="C135" s="29"/>
      <c r="D135" s="29"/>
      <c r="E135" s="29"/>
      <c r="F135" s="29"/>
      <c r="G135" s="29"/>
      <c r="H135" s="29"/>
      <c r="I135" s="29"/>
      <c r="J135" s="29"/>
      <c r="K135" s="29"/>
      <c r="L135" s="29"/>
      <c r="M135" s="29"/>
      <c r="N135" s="29"/>
      <c r="O135" s="29"/>
      <c r="P135" s="29"/>
      <c r="Q135" s="29"/>
      <c r="R135" s="29"/>
      <c r="S135" s="56"/>
    </row>
    <row r="136" spans="1:19" ht="15.75" customHeight="1" x14ac:dyDescent="0.3">
      <c r="A136" s="55"/>
      <c r="B136" s="29"/>
      <c r="C136" s="29"/>
      <c r="D136" s="29"/>
      <c r="E136" s="29"/>
      <c r="F136" s="29"/>
      <c r="G136" s="29"/>
      <c r="H136" s="29"/>
      <c r="I136" s="29"/>
      <c r="J136" s="29"/>
      <c r="K136" s="29"/>
      <c r="L136" s="29"/>
      <c r="M136" s="29"/>
      <c r="N136" s="29"/>
      <c r="O136" s="29"/>
      <c r="P136" s="29"/>
      <c r="Q136" s="29"/>
      <c r="R136" s="29"/>
      <c r="S136" s="56"/>
    </row>
    <row r="137" spans="1:19" ht="15.75" customHeight="1" x14ac:dyDescent="0.3">
      <c r="A137" s="55"/>
      <c r="B137" s="29"/>
      <c r="C137" s="29"/>
      <c r="D137" s="29"/>
      <c r="E137" s="29"/>
      <c r="F137" s="29"/>
      <c r="G137" s="29"/>
      <c r="H137" s="29"/>
      <c r="I137" s="29"/>
      <c r="J137" s="29"/>
      <c r="K137" s="29"/>
      <c r="L137" s="29"/>
      <c r="M137" s="29"/>
      <c r="N137" s="29"/>
      <c r="O137" s="29"/>
      <c r="P137" s="29"/>
      <c r="Q137" s="29"/>
      <c r="R137" s="29"/>
      <c r="S137" s="56"/>
    </row>
    <row r="138" spans="1:19" ht="15.75" customHeight="1" x14ac:dyDescent="0.3">
      <c r="A138" s="55"/>
      <c r="B138" s="29"/>
      <c r="C138" s="29"/>
      <c r="D138" s="29"/>
      <c r="E138" s="29"/>
      <c r="F138" s="29"/>
      <c r="G138" s="29"/>
      <c r="H138" s="29"/>
      <c r="I138" s="29"/>
      <c r="J138" s="29"/>
      <c r="K138" s="29"/>
      <c r="L138" s="29"/>
      <c r="M138" s="29"/>
      <c r="N138" s="29"/>
      <c r="O138" s="29"/>
      <c r="P138" s="29"/>
      <c r="Q138" s="29"/>
      <c r="R138" s="29"/>
      <c r="S138" s="56"/>
    </row>
    <row r="139" spans="1:19" ht="15.75" customHeight="1" x14ac:dyDescent="0.3">
      <c r="A139" s="55"/>
      <c r="B139" s="29"/>
      <c r="C139" s="29"/>
      <c r="D139" s="29"/>
      <c r="E139" s="29"/>
      <c r="F139" s="29"/>
      <c r="G139" s="29"/>
      <c r="H139" s="29"/>
      <c r="I139" s="29"/>
      <c r="J139" s="29"/>
      <c r="K139" s="29"/>
      <c r="L139" s="29"/>
      <c r="M139" s="29"/>
      <c r="N139" s="29"/>
      <c r="O139" s="29"/>
      <c r="P139" s="29"/>
      <c r="Q139" s="29"/>
      <c r="R139" s="29"/>
      <c r="S139" s="56"/>
    </row>
    <row r="140" spans="1:19" ht="15.75" customHeight="1" x14ac:dyDescent="0.3">
      <c r="A140" s="55"/>
      <c r="B140" s="29"/>
      <c r="C140" s="29"/>
      <c r="D140" s="29"/>
      <c r="E140" s="29"/>
      <c r="F140" s="29"/>
      <c r="G140" s="29"/>
      <c r="H140" s="29"/>
      <c r="I140" s="29"/>
      <c r="J140" s="29"/>
      <c r="K140" s="29"/>
      <c r="L140" s="29"/>
      <c r="M140" s="29"/>
      <c r="N140" s="29"/>
      <c r="O140" s="29"/>
      <c r="P140" s="29"/>
      <c r="Q140" s="29"/>
      <c r="R140" s="29"/>
      <c r="S140" s="56"/>
    </row>
    <row r="141" spans="1:19" ht="15.75" customHeight="1" x14ac:dyDescent="0.3">
      <c r="A141" s="55"/>
      <c r="B141" s="29"/>
      <c r="C141" s="29"/>
      <c r="D141" s="29"/>
      <c r="E141" s="29"/>
      <c r="F141" s="29"/>
      <c r="G141" s="29"/>
      <c r="H141" s="29"/>
      <c r="I141" s="29"/>
      <c r="J141" s="29"/>
      <c r="K141" s="29"/>
      <c r="L141" s="29"/>
      <c r="M141" s="29"/>
      <c r="N141" s="29"/>
      <c r="O141" s="29"/>
      <c r="P141" s="29"/>
      <c r="Q141" s="29"/>
      <c r="R141" s="29"/>
      <c r="S141" s="56"/>
    </row>
    <row r="142" spans="1:19" ht="15.75" customHeight="1" x14ac:dyDescent="0.3">
      <c r="A142" s="55"/>
      <c r="B142" s="29"/>
      <c r="C142" s="29"/>
      <c r="D142" s="29"/>
      <c r="E142" s="29"/>
      <c r="F142" s="29"/>
      <c r="G142" s="29"/>
      <c r="H142" s="29"/>
      <c r="I142" s="29"/>
      <c r="J142" s="29"/>
      <c r="K142" s="29"/>
      <c r="L142" s="29"/>
      <c r="M142" s="29"/>
      <c r="N142" s="29"/>
      <c r="O142" s="29"/>
      <c r="P142" s="29"/>
      <c r="Q142" s="29"/>
      <c r="R142" s="29"/>
      <c r="S142" s="56"/>
    </row>
    <row r="143" spans="1:19" ht="15.75" customHeight="1" x14ac:dyDescent="0.3">
      <c r="A143" s="55"/>
      <c r="B143" s="29"/>
      <c r="C143" s="29"/>
      <c r="D143" s="29"/>
      <c r="E143" s="29"/>
      <c r="F143" s="29"/>
      <c r="G143" s="29"/>
      <c r="H143" s="29"/>
      <c r="I143" s="29"/>
      <c r="J143" s="29"/>
      <c r="K143" s="29"/>
      <c r="L143" s="29"/>
      <c r="M143" s="29"/>
      <c r="N143" s="29"/>
      <c r="O143" s="29"/>
      <c r="P143" s="29"/>
      <c r="Q143" s="29"/>
      <c r="R143" s="29"/>
      <c r="S143" s="56"/>
    </row>
    <row r="144" spans="1:19" ht="15.75" customHeight="1" x14ac:dyDescent="0.3">
      <c r="A144" s="55"/>
      <c r="B144" s="29"/>
      <c r="C144" s="29"/>
      <c r="D144" s="29"/>
      <c r="E144" s="29"/>
      <c r="F144" s="29"/>
      <c r="G144" s="29"/>
      <c r="H144" s="29"/>
      <c r="I144" s="29"/>
      <c r="J144" s="29"/>
      <c r="K144" s="29"/>
      <c r="L144" s="29"/>
      <c r="M144" s="29"/>
      <c r="N144" s="29"/>
      <c r="O144" s="29"/>
      <c r="P144" s="29"/>
      <c r="Q144" s="29"/>
      <c r="R144" s="29"/>
      <c r="S144" s="56"/>
    </row>
    <row r="145" spans="1:19" ht="15.75" customHeight="1" x14ac:dyDescent="0.3">
      <c r="A145" s="55"/>
      <c r="B145" s="29"/>
      <c r="C145" s="29"/>
      <c r="D145" s="29"/>
      <c r="E145" s="29"/>
      <c r="F145" s="29"/>
      <c r="G145" s="29"/>
      <c r="H145" s="29"/>
      <c r="I145" s="29"/>
      <c r="J145" s="29"/>
      <c r="K145" s="29"/>
      <c r="L145" s="29"/>
      <c r="M145" s="29"/>
      <c r="N145" s="29"/>
      <c r="O145" s="29"/>
      <c r="P145" s="29"/>
      <c r="Q145" s="29"/>
      <c r="R145" s="29"/>
      <c r="S145" s="56"/>
    </row>
    <row r="146" spans="1:19" ht="15.75" customHeight="1" x14ac:dyDescent="0.3">
      <c r="A146" s="55"/>
      <c r="B146" s="29"/>
      <c r="C146" s="29"/>
      <c r="D146" s="29"/>
      <c r="E146" s="29"/>
      <c r="F146" s="29"/>
      <c r="G146" s="29"/>
      <c r="H146" s="29"/>
      <c r="I146" s="29"/>
      <c r="J146" s="29"/>
      <c r="K146" s="29"/>
      <c r="L146" s="29"/>
      <c r="M146" s="29"/>
      <c r="N146" s="29"/>
      <c r="O146" s="29"/>
      <c r="P146" s="29"/>
      <c r="Q146" s="29"/>
      <c r="R146" s="29"/>
      <c r="S146" s="56"/>
    </row>
    <row r="147" spans="1:19" ht="15.75" customHeight="1" x14ac:dyDescent="0.3">
      <c r="A147" s="55"/>
      <c r="B147" s="29"/>
      <c r="C147" s="29"/>
      <c r="D147" s="29"/>
      <c r="E147" s="29"/>
      <c r="F147" s="29"/>
      <c r="G147" s="29"/>
      <c r="H147" s="29"/>
      <c r="I147" s="29"/>
      <c r="J147" s="29"/>
      <c r="K147" s="29"/>
      <c r="L147" s="29"/>
      <c r="M147" s="29"/>
      <c r="N147" s="29"/>
      <c r="O147" s="29"/>
      <c r="P147" s="29"/>
      <c r="Q147" s="29"/>
      <c r="R147" s="29"/>
      <c r="S147" s="56"/>
    </row>
    <row r="148" spans="1:19" ht="15.75" customHeight="1" x14ac:dyDescent="0.3">
      <c r="A148" s="55"/>
      <c r="B148" s="29"/>
      <c r="C148" s="29"/>
      <c r="D148" s="29"/>
      <c r="E148" s="29"/>
      <c r="F148" s="29"/>
      <c r="G148" s="29"/>
      <c r="H148" s="29"/>
      <c r="I148" s="29"/>
      <c r="J148" s="29"/>
      <c r="K148" s="29"/>
      <c r="L148" s="29"/>
      <c r="M148" s="29"/>
      <c r="N148" s="29"/>
      <c r="O148" s="29"/>
      <c r="P148" s="29"/>
      <c r="Q148" s="29"/>
      <c r="R148" s="29"/>
      <c r="S148" s="56"/>
    </row>
    <row r="149" spans="1:19" ht="15.75" customHeight="1" x14ac:dyDescent="0.3">
      <c r="A149" s="55"/>
      <c r="B149" s="29"/>
      <c r="C149" s="29"/>
      <c r="D149" s="29"/>
      <c r="E149" s="29"/>
      <c r="F149" s="29"/>
      <c r="G149" s="29"/>
      <c r="H149" s="29"/>
      <c r="I149" s="29"/>
      <c r="J149" s="29"/>
      <c r="K149" s="29"/>
      <c r="L149" s="29"/>
      <c r="M149" s="29"/>
      <c r="N149" s="29"/>
      <c r="O149" s="29"/>
      <c r="P149" s="29"/>
      <c r="Q149" s="29"/>
      <c r="R149" s="29"/>
      <c r="S149" s="56"/>
    </row>
    <row r="150" spans="1:19" ht="15.75" customHeight="1" x14ac:dyDescent="0.3">
      <c r="A150" s="55"/>
      <c r="B150" s="29"/>
      <c r="C150" s="29"/>
      <c r="D150" s="29"/>
      <c r="E150" s="29"/>
      <c r="F150" s="29"/>
      <c r="G150" s="29"/>
      <c r="H150" s="29"/>
      <c r="I150" s="29"/>
      <c r="J150" s="29"/>
      <c r="K150" s="29"/>
      <c r="L150" s="29"/>
      <c r="M150" s="29"/>
      <c r="N150" s="29"/>
      <c r="O150" s="29"/>
      <c r="P150" s="29"/>
      <c r="Q150" s="29"/>
      <c r="R150" s="29"/>
      <c r="S150" s="56"/>
    </row>
    <row r="151" spans="1:19" ht="15.75" customHeight="1" x14ac:dyDescent="0.3">
      <c r="A151" s="55"/>
      <c r="B151" s="29"/>
      <c r="C151" s="29"/>
      <c r="D151" s="29"/>
      <c r="E151" s="29"/>
      <c r="F151" s="29"/>
      <c r="G151" s="29"/>
      <c r="H151" s="29"/>
      <c r="I151" s="29"/>
      <c r="J151" s="29"/>
      <c r="K151" s="29"/>
      <c r="L151" s="29"/>
      <c r="M151" s="29"/>
      <c r="N151" s="29"/>
      <c r="O151" s="29"/>
      <c r="P151" s="29"/>
      <c r="Q151" s="29"/>
      <c r="R151" s="29"/>
      <c r="S151" s="56"/>
    </row>
    <row r="152" spans="1:19" ht="15.75" customHeight="1" x14ac:dyDescent="0.3">
      <c r="A152" s="55"/>
      <c r="B152" s="29"/>
      <c r="C152" s="29"/>
      <c r="D152" s="29"/>
      <c r="E152" s="29"/>
      <c r="F152" s="29"/>
      <c r="G152" s="29"/>
      <c r="H152" s="29"/>
      <c r="I152" s="29"/>
      <c r="J152" s="29"/>
      <c r="K152" s="29"/>
      <c r="L152" s="29"/>
      <c r="M152" s="29"/>
      <c r="N152" s="29"/>
      <c r="O152" s="29"/>
      <c r="P152" s="29"/>
      <c r="Q152" s="29"/>
      <c r="R152" s="29"/>
      <c r="S152" s="56"/>
    </row>
    <row r="153" spans="1:19" ht="15.75" customHeight="1" x14ac:dyDescent="0.3">
      <c r="A153" s="55"/>
      <c r="B153" s="29"/>
      <c r="C153" s="29"/>
      <c r="D153" s="29"/>
      <c r="E153" s="29"/>
      <c r="F153" s="29"/>
      <c r="G153" s="29"/>
      <c r="H153" s="29"/>
      <c r="I153" s="29"/>
      <c r="J153" s="29"/>
      <c r="K153" s="29"/>
      <c r="L153" s="29"/>
      <c r="M153" s="29"/>
      <c r="N153" s="29"/>
      <c r="O153" s="29"/>
      <c r="P153" s="29"/>
      <c r="Q153" s="29"/>
      <c r="R153" s="29"/>
      <c r="S153" s="56"/>
    </row>
    <row r="154" spans="1:19" ht="15.75" customHeight="1" x14ac:dyDescent="0.3">
      <c r="A154" s="55"/>
      <c r="B154" s="29"/>
      <c r="C154" s="29"/>
      <c r="D154" s="29"/>
      <c r="E154" s="29"/>
      <c r="F154" s="29"/>
      <c r="G154" s="29"/>
      <c r="H154" s="29"/>
      <c r="I154" s="29"/>
      <c r="J154" s="29"/>
      <c r="K154" s="29"/>
      <c r="L154" s="29"/>
      <c r="M154" s="29"/>
      <c r="N154" s="29"/>
      <c r="O154" s="29"/>
      <c r="P154" s="29"/>
      <c r="Q154" s="29"/>
      <c r="R154" s="29"/>
      <c r="S154" s="56"/>
    </row>
    <row r="155" spans="1:19" ht="15.75" customHeight="1" x14ac:dyDescent="0.3">
      <c r="A155" s="55"/>
      <c r="B155" s="29"/>
      <c r="C155" s="29"/>
      <c r="D155" s="29"/>
      <c r="E155" s="29"/>
      <c r="F155" s="29"/>
      <c r="G155" s="29"/>
      <c r="H155" s="29"/>
      <c r="I155" s="29"/>
      <c r="J155" s="29"/>
      <c r="K155" s="29"/>
      <c r="L155" s="29"/>
      <c r="M155" s="29"/>
      <c r="N155" s="29"/>
      <c r="O155" s="29"/>
      <c r="P155" s="29"/>
      <c r="Q155" s="29"/>
      <c r="R155" s="29"/>
      <c r="S155" s="56"/>
    </row>
    <row r="156" spans="1:19" ht="15.75" customHeight="1" x14ac:dyDescent="0.3">
      <c r="A156" s="55"/>
      <c r="B156" s="29"/>
      <c r="C156" s="29"/>
      <c r="D156" s="29"/>
      <c r="E156" s="29"/>
      <c r="F156" s="29"/>
      <c r="G156" s="29"/>
      <c r="H156" s="29"/>
      <c r="I156" s="29"/>
      <c r="J156" s="29"/>
      <c r="K156" s="29"/>
      <c r="L156" s="29"/>
      <c r="M156" s="29"/>
      <c r="N156" s="29"/>
      <c r="O156" s="29"/>
      <c r="P156" s="29"/>
      <c r="Q156" s="29"/>
      <c r="R156" s="29"/>
      <c r="S156" s="56"/>
    </row>
    <row r="157" spans="1:19" ht="15.75" customHeight="1" x14ac:dyDescent="0.3">
      <c r="A157" s="55"/>
      <c r="B157" s="29"/>
      <c r="C157" s="29"/>
      <c r="D157" s="29"/>
      <c r="E157" s="29"/>
      <c r="F157" s="29"/>
      <c r="G157" s="29"/>
      <c r="H157" s="29"/>
      <c r="I157" s="29"/>
      <c r="J157" s="29"/>
      <c r="K157" s="29"/>
      <c r="L157" s="29"/>
      <c r="M157" s="29"/>
      <c r="N157" s="29"/>
      <c r="O157" s="29"/>
      <c r="P157" s="29"/>
      <c r="Q157" s="29"/>
      <c r="R157" s="29"/>
      <c r="S157" s="56"/>
    </row>
    <row r="158" spans="1:19" ht="15.75" customHeight="1" x14ac:dyDescent="0.3">
      <c r="A158" s="55"/>
      <c r="B158" s="29"/>
      <c r="C158" s="29"/>
      <c r="D158" s="29"/>
      <c r="E158" s="29"/>
      <c r="F158" s="29"/>
      <c r="G158" s="29"/>
      <c r="H158" s="29"/>
      <c r="I158" s="29"/>
      <c r="J158" s="29"/>
      <c r="K158" s="29"/>
      <c r="L158" s="29"/>
      <c r="M158" s="29"/>
      <c r="N158" s="29"/>
      <c r="O158" s="29"/>
      <c r="P158" s="29"/>
      <c r="Q158" s="29"/>
      <c r="R158" s="29"/>
      <c r="S158" s="56"/>
    </row>
    <row r="159" spans="1:19" ht="15.75" customHeight="1" x14ac:dyDescent="0.3">
      <c r="A159" s="55"/>
      <c r="B159" s="29"/>
      <c r="C159" s="29"/>
      <c r="D159" s="29"/>
      <c r="E159" s="29"/>
      <c r="F159" s="29"/>
      <c r="G159" s="29"/>
      <c r="H159" s="29"/>
      <c r="I159" s="29"/>
      <c r="J159" s="29"/>
      <c r="K159" s="29"/>
      <c r="L159" s="29"/>
      <c r="M159" s="29"/>
      <c r="N159" s="29"/>
      <c r="O159" s="29"/>
      <c r="P159" s="29"/>
      <c r="Q159" s="29"/>
      <c r="R159" s="29"/>
      <c r="S159" s="56"/>
    </row>
    <row r="160" spans="1:19" ht="15.75" customHeight="1" x14ac:dyDescent="0.3">
      <c r="A160" s="55"/>
      <c r="B160" s="29"/>
      <c r="C160" s="29"/>
      <c r="D160" s="29"/>
      <c r="E160" s="29"/>
      <c r="F160" s="29"/>
      <c r="G160" s="29"/>
      <c r="H160" s="29"/>
      <c r="I160" s="29"/>
      <c r="J160" s="29"/>
      <c r="K160" s="29"/>
      <c r="L160" s="29"/>
      <c r="M160" s="29"/>
      <c r="N160" s="29"/>
      <c r="O160" s="29"/>
      <c r="P160" s="29"/>
      <c r="Q160" s="29"/>
      <c r="R160" s="29"/>
      <c r="S160" s="56"/>
    </row>
    <row r="161" spans="1:19" ht="15.75" customHeight="1" x14ac:dyDescent="0.3">
      <c r="A161" s="55"/>
      <c r="B161" s="29"/>
      <c r="C161" s="29"/>
      <c r="D161" s="29"/>
      <c r="E161" s="29"/>
      <c r="F161" s="29"/>
      <c r="G161" s="29"/>
      <c r="H161" s="29"/>
      <c r="I161" s="29"/>
      <c r="J161" s="29"/>
      <c r="K161" s="29"/>
      <c r="L161" s="29"/>
      <c r="M161" s="29"/>
      <c r="N161" s="29"/>
      <c r="O161" s="29"/>
      <c r="P161" s="29"/>
      <c r="Q161" s="29"/>
      <c r="R161" s="29"/>
      <c r="S161" s="56"/>
    </row>
    <row r="162" spans="1:19" ht="15.75" customHeight="1" x14ac:dyDescent="0.3">
      <c r="A162" s="55"/>
      <c r="B162" s="29"/>
      <c r="C162" s="29"/>
      <c r="D162" s="29"/>
      <c r="E162" s="29"/>
      <c r="F162" s="29"/>
      <c r="G162" s="29"/>
      <c r="H162" s="29"/>
      <c r="I162" s="29"/>
      <c r="J162" s="29"/>
      <c r="K162" s="29"/>
      <c r="L162" s="29"/>
      <c r="M162" s="29"/>
      <c r="N162" s="29"/>
      <c r="O162" s="29"/>
      <c r="P162" s="29"/>
      <c r="Q162" s="29"/>
      <c r="R162" s="29"/>
      <c r="S162" s="56"/>
    </row>
    <row r="163" spans="1:19" ht="15.75" customHeight="1" x14ac:dyDescent="0.3">
      <c r="A163" s="55"/>
      <c r="B163" s="29"/>
      <c r="C163" s="29"/>
      <c r="D163" s="29"/>
      <c r="E163" s="29"/>
      <c r="F163" s="29"/>
      <c r="G163" s="29"/>
      <c r="H163" s="29"/>
      <c r="I163" s="29"/>
      <c r="J163" s="29"/>
      <c r="K163" s="29"/>
      <c r="L163" s="29"/>
      <c r="M163" s="29"/>
      <c r="N163" s="29"/>
      <c r="O163" s="29"/>
      <c r="P163" s="29"/>
      <c r="Q163" s="29"/>
      <c r="R163" s="29"/>
      <c r="S163" s="56"/>
    </row>
    <row r="164" spans="1:19" ht="15.75" customHeight="1" x14ac:dyDescent="0.3">
      <c r="A164" s="55"/>
      <c r="B164" s="29"/>
      <c r="C164" s="29"/>
      <c r="D164" s="29"/>
      <c r="E164" s="29"/>
      <c r="F164" s="29"/>
      <c r="G164" s="29"/>
      <c r="H164" s="29"/>
      <c r="I164" s="29"/>
      <c r="J164" s="29"/>
      <c r="K164" s="29"/>
      <c r="L164" s="29"/>
      <c r="M164" s="29"/>
      <c r="N164" s="29"/>
      <c r="O164" s="29"/>
      <c r="P164" s="29"/>
      <c r="Q164" s="29"/>
      <c r="R164" s="29"/>
      <c r="S164" s="56"/>
    </row>
    <row r="165" spans="1:19" ht="15.75" customHeight="1" x14ac:dyDescent="0.3">
      <c r="A165" s="55"/>
      <c r="B165" s="29"/>
      <c r="C165" s="29"/>
      <c r="D165" s="29"/>
      <c r="E165" s="29"/>
      <c r="F165" s="29"/>
      <c r="G165" s="29"/>
      <c r="H165" s="29"/>
      <c r="I165" s="29"/>
      <c r="J165" s="29"/>
      <c r="K165" s="29"/>
      <c r="L165" s="29"/>
      <c r="M165" s="29"/>
      <c r="N165" s="29"/>
      <c r="O165" s="29"/>
      <c r="P165" s="29"/>
      <c r="Q165" s="29"/>
      <c r="R165" s="29"/>
      <c r="S165" s="56"/>
    </row>
    <row r="166" spans="1:19" ht="15.75" customHeight="1" x14ac:dyDescent="0.3">
      <c r="A166" s="55"/>
      <c r="B166" s="29"/>
      <c r="C166" s="29"/>
      <c r="D166" s="29"/>
      <c r="E166" s="29"/>
      <c r="F166" s="29"/>
      <c r="G166" s="29"/>
      <c r="H166" s="29"/>
      <c r="I166" s="29"/>
      <c r="J166" s="29"/>
      <c r="K166" s="29"/>
      <c r="L166" s="29"/>
      <c r="M166" s="29"/>
      <c r="N166" s="29"/>
      <c r="O166" s="29"/>
      <c r="P166" s="29"/>
      <c r="Q166" s="29"/>
      <c r="R166" s="29"/>
      <c r="S166" s="56"/>
    </row>
    <row r="167" spans="1:19" ht="15.75" customHeight="1" x14ac:dyDescent="0.3">
      <c r="A167" s="55"/>
      <c r="B167" s="29"/>
      <c r="C167" s="29"/>
      <c r="D167" s="29"/>
      <c r="E167" s="29"/>
      <c r="F167" s="29"/>
      <c r="G167" s="29"/>
      <c r="H167" s="29"/>
      <c r="I167" s="29"/>
      <c r="J167" s="29"/>
      <c r="K167" s="29"/>
      <c r="L167" s="29"/>
      <c r="M167" s="29"/>
      <c r="N167" s="29"/>
      <c r="O167" s="29"/>
      <c r="P167" s="29"/>
      <c r="Q167" s="29"/>
      <c r="R167" s="29"/>
      <c r="S167" s="56"/>
    </row>
    <row r="168" spans="1:19" ht="15.75" customHeight="1" x14ac:dyDescent="0.3">
      <c r="A168" s="55"/>
      <c r="B168" s="29"/>
      <c r="C168" s="29"/>
      <c r="D168" s="29"/>
      <c r="E168" s="29"/>
      <c r="F168" s="29"/>
      <c r="G168" s="29"/>
      <c r="H168" s="29"/>
      <c r="I168" s="29"/>
      <c r="J168" s="29"/>
      <c r="K168" s="29"/>
      <c r="L168" s="29"/>
      <c r="M168" s="29"/>
      <c r="N168" s="29"/>
      <c r="O168" s="29"/>
      <c r="P168" s="29"/>
      <c r="Q168" s="29"/>
      <c r="R168" s="29"/>
      <c r="S168" s="56"/>
    </row>
    <row r="169" spans="1:19" ht="15.75" customHeight="1" x14ac:dyDescent="0.3">
      <c r="A169" s="55"/>
      <c r="B169" s="29"/>
      <c r="C169" s="29"/>
      <c r="D169" s="29"/>
      <c r="E169" s="29"/>
      <c r="F169" s="29"/>
      <c r="G169" s="29"/>
      <c r="H169" s="29"/>
      <c r="I169" s="29"/>
      <c r="J169" s="29"/>
      <c r="K169" s="29"/>
      <c r="L169" s="29"/>
      <c r="M169" s="29"/>
      <c r="N169" s="29"/>
      <c r="O169" s="29"/>
      <c r="P169" s="29"/>
      <c r="Q169" s="29"/>
      <c r="R169" s="29"/>
      <c r="S169" s="56"/>
    </row>
    <row r="170" spans="1:19" ht="15.75" customHeight="1" x14ac:dyDescent="0.3">
      <c r="A170" s="55"/>
      <c r="B170" s="29"/>
      <c r="C170" s="29"/>
      <c r="D170" s="29"/>
      <c r="E170" s="29"/>
      <c r="F170" s="29"/>
      <c r="G170" s="29"/>
      <c r="H170" s="29"/>
      <c r="I170" s="29"/>
      <c r="J170" s="29"/>
      <c r="K170" s="29"/>
      <c r="L170" s="29"/>
      <c r="M170" s="29"/>
      <c r="N170" s="29"/>
      <c r="O170" s="29"/>
      <c r="P170" s="29"/>
      <c r="Q170" s="29"/>
      <c r="R170" s="29"/>
      <c r="S170" s="56"/>
    </row>
    <row r="171" spans="1:19" ht="15.75" customHeight="1" x14ac:dyDescent="0.3">
      <c r="A171" s="55"/>
      <c r="B171" s="29"/>
      <c r="C171" s="29"/>
      <c r="D171" s="29"/>
      <c r="E171" s="29"/>
      <c r="F171" s="29"/>
      <c r="G171" s="29"/>
      <c r="H171" s="29"/>
      <c r="I171" s="29"/>
      <c r="J171" s="29"/>
      <c r="K171" s="29"/>
      <c r="L171" s="29"/>
      <c r="M171" s="29"/>
      <c r="N171" s="29"/>
      <c r="O171" s="29"/>
      <c r="P171" s="29"/>
      <c r="Q171" s="29"/>
      <c r="R171" s="29"/>
      <c r="S171" s="56"/>
    </row>
    <row r="172" spans="1:19" ht="15.75" customHeight="1" x14ac:dyDescent="0.3">
      <c r="A172" s="55"/>
      <c r="B172" s="29"/>
      <c r="C172" s="29"/>
      <c r="D172" s="29"/>
      <c r="E172" s="29"/>
      <c r="F172" s="29"/>
      <c r="G172" s="29"/>
      <c r="H172" s="29"/>
      <c r="I172" s="29"/>
      <c r="J172" s="29"/>
      <c r="K172" s="29"/>
      <c r="L172" s="29"/>
      <c r="M172" s="29"/>
      <c r="N172" s="29"/>
      <c r="O172" s="29"/>
      <c r="P172" s="29"/>
      <c r="Q172" s="29"/>
      <c r="R172" s="29"/>
      <c r="S172" s="56"/>
    </row>
    <row r="173" spans="1:19" ht="15.75" customHeight="1" x14ac:dyDescent="0.3">
      <c r="A173" s="55"/>
      <c r="B173" s="29"/>
      <c r="C173" s="29"/>
      <c r="D173" s="29"/>
      <c r="E173" s="29"/>
      <c r="F173" s="29"/>
      <c r="G173" s="29"/>
      <c r="H173" s="29"/>
      <c r="I173" s="29"/>
      <c r="J173" s="29"/>
      <c r="K173" s="29"/>
      <c r="L173" s="29"/>
      <c r="M173" s="29"/>
      <c r="N173" s="29"/>
      <c r="O173" s="29"/>
      <c r="P173" s="29"/>
      <c r="Q173" s="29"/>
      <c r="R173" s="29"/>
      <c r="S173" s="56"/>
    </row>
    <row r="174" spans="1:19" ht="15.75" customHeight="1" x14ac:dyDescent="0.3">
      <c r="A174" s="55"/>
      <c r="B174" s="29"/>
      <c r="C174" s="29"/>
      <c r="D174" s="29"/>
      <c r="E174" s="29"/>
      <c r="F174" s="29"/>
      <c r="G174" s="29"/>
      <c r="H174" s="29"/>
      <c r="I174" s="29"/>
      <c r="J174" s="29"/>
      <c r="K174" s="29"/>
      <c r="L174" s="29"/>
      <c r="M174" s="29"/>
      <c r="N174" s="29"/>
      <c r="O174" s="29"/>
      <c r="P174" s="29"/>
      <c r="Q174" s="29"/>
      <c r="R174" s="29"/>
      <c r="S174" s="56"/>
    </row>
    <row r="175" spans="1:19" ht="15.75" customHeight="1" x14ac:dyDescent="0.3">
      <c r="A175" s="55"/>
      <c r="B175" s="29"/>
      <c r="C175" s="29"/>
      <c r="D175" s="29"/>
      <c r="E175" s="29"/>
      <c r="F175" s="29"/>
      <c r="G175" s="29"/>
      <c r="H175" s="29"/>
      <c r="I175" s="29"/>
      <c r="J175" s="29"/>
      <c r="K175" s="29"/>
      <c r="L175" s="29"/>
      <c r="M175" s="29"/>
      <c r="N175" s="29"/>
      <c r="O175" s="29"/>
      <c r="P175" s="29"/>
      <c r="Q175" s="29"/>
      <c r="R175" s="29"/>
      <c r="S175" s="56"/>
    </row>
    <row r="176" spans="1:19" ht="15.75" customHeight="1" x14ac:dyDescent="0.3">
      <c r="A176" s="55"/>
      <c r="B176" s="29"/>
      <c r="C176" s="29"/>
      <c r="D176" s="29"/>
      <c r="E176" s="29"/>
      <c r="F176" s="29"/>
      <c r="G176" s="29"/>
      <c r="H176" s="29"/>
      <c r="I176" s="29"/>
      <c r="J176" s="29"/>
      <c r="K176" s="29"/>
      <c r="L176" s="29"/>
      <c r="M176" s="29"/>
      <c r="N176" s="29"/>
      <c r="O176" s="29"/>
      <c r="P176" s="29"/>
      <c r="Q176" s="29"/>
      <c r="R176" s="29"/>
      <c r="S176" s="56"/>
    </row>
    <row r="177" spans="1:19" ht="15.75" customHeight="1" x14ac:dyDescent="0.3">
      <c r="A177" s="55"/>
      <c r="B177" s="29"/>
      <c r="C177" s="29"/>
      <c r="D177" s="29"/>
      <c r="E177" s="29"/>
      <c r="F177" s="29"/>
      <c r="G177" s="29"/>
      <c r="H177" s="29"/>
      <c r="I177" s="29"/>
      <c r="J177" s="29"/>
      <c r="K177" s="29"/>
      <c r="L177" s="29"/>
      <c r="M177" s="29"/>
      <c r="N177" s="29"/>
      <c r="O177" s="29"/>
      <c r="P177" s="29"/>
      <c r="Q177" s="29"/>
      <c r="R177" s="29"/>
      <c r="S177" s="56"/>
    </row>
    <row r="178" spans="1:19" ht="15.75" customHeight="1" x14ac:dyDescent="0.3">
      <c r="A178" s="55"/>
      <c r="B178" s="29"/>
      <c r="C178" s="29"/>
      <c r="D178" s="29"/>
      <c r="E178" s="29"/>
      <c r="F178" s="29"/>
      <c r="G178" s="29"/>
      <c r="H178" s="29"/>
      <c r="I178" s="29"/>
      <c r="J178" s="29"/>
      <c r="K178" s="29"/>
      <c r="L178" s="29"/>
      <c r="M178" s="29"/>
      <c r="N178" s="29"/>
      <c r="O178" s="29"/>
      <c r="P178" s="29"/>
      <c r="Q178" s="29"/>
      <c r="R178" s="29"/>
      <c r="S178" s="56"/>
    </row>
    <row r="179" spans="1:19" ht="15.75" customHeight="1" x14ac:dyDescent="0.3">
      <c r="A179" s="55"/>
      <c r="B179" s="29"/>
      <c r="C179" s="29"/>
      <c r="D179" s="29"/>
      <c r="E179" s="29"/>
      <c r="F179" s="29"/>
      <c r="G179" s="29"/>
      <c r="H179" s="29"/>
      <c r="I179" s="29"/>
      <c r="J179" s="29"/>
      <c r="K179" s="29"/>
      <c r="L179" s="29"/>
      <c r="M179" s="29"/>
      <c r="N179" s="29"/>
      <c r="O179" s="29"/>
      <c r="P179" s="29"/>
      <c r="Q179" s="29"/>
      <c r="R179" s="29"/>
      <c r="S179" s="56"/>
    </row>
    <row r="180" spans="1:19" ht="15.75" customHeight="1" x14ac:dyDescent="0.3">
      <c r="A180" s="55"/>
      <c r="B180" s="29"/>
      <c r="C180" s="29"/>
      <c r="D180" s="29"/>
      <c r="E180" s="29"/>
      <c r="F180" s="29"/>
      <c r="G180" s="29"/>
      <c r="H180" s="29"/>
      <c r="I180" s="29"/>
      <c r="J180" s="29"/>
      <c r="K180" s="29"/>
      <c r="L180" s="29"/>
      <c r="M180" s="29"/>
      <c r="N180" s="29"/>
      <c r="O180" s="29"/>
      <c r="P180" s="29"/>
      <c r="Q180" s="29"/>
      <c r="R180" s="29"/>
      <c r="S180" s="56"/>
    </row>
    <row r="181" spans="1:19" ht="15.75" customHeight="1" x14ac:dyDescent="0.3">
      <c r="A181" s="55"/>
      <c r="B181" s="29"/>
      <c r="C181" s="29"/>
      <c r="D181" s="29"/>
      <c r="E181" s="29"/>
      <c r="F181" s="29"/>
      <c r="G181" s="29"/>
      <c r="H181" s="29"/>
      <c r="I181" s="29"/>
      <c r="J181" s="29"/>
      <c r="K181" s="29"/>
      <c r="L181" s="29"/>
      <c r="M181" s="29"/>
      <c r="N181" s="29"/>
      <c r="O181" s="29"/>
      <c r="P181" s="29"/>
      <c r="Q181" s="29"/>
      <c r="R181" s="29"/>
      <c r="S181" s="56"/>
    </row>
    <row r="182" spans="1:19" ht="15.75" customHeight="1" x14ac:dyDescent="0.3">
      <c r="A182" s="55"/>
      <c r="B182" s="29"/>
      <c r="C182" s="29"/>
      <c r="D182" s="29"/>
      <c r="E182" s="29"/>
      <c r="F182" s="29"/>
      <c r="G182" s="29"/>
      <c r="H182" s="29"/>
      <c r="I182" s="29"/>
      <c r="J182" s="29"/>
      <c r="K182" s="29"/>
      <c r="L182" s="29"/>
      <c r="M182" s="29"/>
      <c r="N182" s="29"/>
      <c r="O182" s="29"/>
      <c r="P182" s="29"/>
      <c r="Q182" s="29"/>
      <c r="R182" s="29"/>
      <c r="S182" s="56"/>
    </row>
    <row r="183" spans="1:19" ht="15.75" customHeight="1" x14ac:dyDescent="0.3">
      <c r="A183" s="55"/>
      <c r="B183" s="29"/>
      <c r="C183" s="29"/>
      <c r="D183" s="29"/>
      <c r="E183" s="29"/>
      <c r="F183" s="29"/>
      <c r="G183" s="29"/>
      <c r="H183" s="29"/>
      <c r="I183" s="29"/>
      <c r="J183" s="29"/>
      <c r="K183" s="29"/>
      <c r="L183" s="29"/>
      <c r="M183" s="29"/>
      <c r="N183" s="29"/>
      <c r="O183" s="29"/>
      <c r="P183" s="29"/>
      <c r="Q183" s="29"/>
      <c r="R183" s="29"/>
      <c r="S183" s="56"/>
    </row>
    <row r="184" spans="1:19" ht="15.75" customHeight="1" x14ac:dyDescent="0.3">
      <c r="A184" s="55"/>
      <c r="B184" s="29"/>
      <c r="C184" s="29"/>
      <c r="D184" s="29"/>
      <c r="E184" s="29"/>
      <c r="F184" s="29"/>
      <c r="G184" s="29"/>
      <c r="H184" s="29"/>
      <c r="I184" s="29"/>
      <c r="J184" s="29"/>
      <c r="K184" s="29"/>
      <c r="L184" s="29"/>
      <c r="M184" s="29"/>
      <c r="N184" s="29"/>
      <c r="O184" s="29"/>
      <c r="P184" s="29"/>
      <c r="Q184" s="29"/>
      <c r="R184" s="29"/>
      <c r="S184" s="56"/>
    </row>
    <row r="185" spans="1:19" ht="15.75" customHeight="1" x14ac:dyDescent="0.3">
      <c r="A185" s="55"/>
      <c r="B185" s="29"/>
      <c r="C185" s="29"/>
      <c r="D185" s="29"/>
      <c r="E185" s="29"/>
      <c r="F185" s="29"/>
      <c r="G185" s="29"/>
      <c r="H185" s="29"/>
      <c r="I185" s="29"/>
      <c r="J185" s="29"/>
      <c r="K185" s="29"/>
      <c r="L185" s="29"/>
      <c r="M185" s="29"/>
      <c r="N185" s="29"/>
      <c r="O185" s="29"/>
      <c r="P185" s="29"/>
      <c r="Q185" s="29"/>
      <c r="R185" s="29"/>
      <c r="S185" s="56"/>
    </row>
    <row r="186" spans="1:19" ht="15.75" customHeight="1" x14ac:dyDescent="0.3">
      <c r="A186" s="55"/>
      <c r="B186" s="29"/>
      <c r="C186" s="29"/>
      <c r="D186" s="29"/>
      <c r="E186" s="29"/>
      <c r="F186" s="29"/>
      <c r="G186" s="29"/>
      <c r="H186" s="29"/>
      <c r="I186" s="29"/>
      <c r="J186" s="29"/>
      <c r="K186" s="29"/>
      <c r="L186" s="29"/>
      <c r="M186" s="29"/>
      <c r="N186" s="29"/>
      <c r="O186" s="29"/>
      <c r="P186" s="29"/>
      <c r="Q186" s="29"/>
      <c r="R186" s="29"/>
      <c r="S186" s="56"/>
    </row>
    <row r="187" spans="1:19" ht="15.75" customHeight="1" x14ac:dyDescent="0.3">
      <c r="A187" s="55"/>
      <c r="B187" s="29"/>
      <c r="C187" s="29"/>
      <c r="D187" s="29"/>
      <c r="E187" s="29"/>
      <c r="F187" s="29"/>
      <c r="G187" s="29"/>
      <c r="H187" s="29"/>
      <c r="I187" s="29"/>
      <c r="J187" s="29"/>
      <c r="K187" s="29"/>
      <c r="L187" s="29"/>
      <c r="M187" s="29"/>
      <c r="N187" s="29"/>
      <c r="O187" s="29"/>
      <c r="P187" s="29"/>
      <c r="Q187" s="29"/>
      <c r="R187" s="29"/>
      <c r="S187" s="56"/>
    </row>
    <row r="188" spans="1:19" ht="15.75" customHeight="1" x14ac:dyDescent="0.3">
      <c r="A188" s="55"/>
      <c r="B188" s="29"/>
      <c r="C188" s="29"/>
      <c r="D188" s="29"/>
      <c r="E188" s="29"/>
      <c r="F188" s="29"/>
      <c r="G188" s="29"/>
      <c r="H188" s="29"/>
      <c r="I188" s="29"/>
      <c r="J188" s="29"/>
      <c r="K188" s="29"/>
      <c r="L188" s="29"/>
      <c r="M188" s="29"/>
      <c r="N188" s="29"/>
      <c r="O188" s="29"/>
      <c r="P188" s="29"/>
      <c r="Q188" s="29"/>
      <c r="R188" s="29"/>
      <c r="S188" s="56"/>
    </row>
    <row r="189" spans="1:19" ht="15.75" customHeight="1" x14ac:dyDescent="0.3">
      <c r="A189" s="55"/>
      <c r="B189" s="29"/>
      <c r="C189" s="29"/>
      <c r="D189" s="29"/>
      <c r="E189" s="29"/>
      <c r="F189" s="29"/>
      <c r="G189" s="29"/>
      <c r="H189" s="29"/>
      <c r="I189" s="29"/>
      <c r="J189" s="29"/>
      <c r="K189" s="29"/>
      <c r="L189" s="29"/>
      <c r="M189" s="29"/>
      <c r="N189" s="29"/>
      <c r="O189" s="29"/>
      <c r="P189" s="29"/>
      <c r="Q189" s="29"/>
      <c r="R189" s="29"/>
      <c r="S189" s="56"/>
    </row>
    <row r="190" spans="1:19" ht="15.75" customHeight="1" x14ac:dyDescent="0.3">
      <c r="A190" s="55"/>
      <c r="B190" s="29"/>
      <c r="C190" s="29"/>
      <c r="D190" s="29"/>
      <c r="E190" s="29"/>
      <c r="F190" s="29"/>
      <c r="G190" s="29"/>
      <c r="H190" s="29"/>
      <c r="I190" s="29"/>
      <c r="J190" s="29"/>
      <c r="K190" s="29"/>
      <c r="L190" s="29"/>
      <c r="M190" s="29"/>
      <c r="N190" s="29"/>
      <c r="O190" s="29"/>
      <c r="P190" s="29"/>
      <c r="Q190" s="29"/>
      <c r="R190" s="29"/>
      <c r="S190" s="56"/>
    </row>
    <row r="191" spans="1:19" ht="15.75" customHeight="1" x14ac:dyDescent="0.3">
      <c r="A191" s="55"/>
      <c r="B191" s="29"/>
      <c r="C191" s="29"/>
      <c r="D191" s="29"/>
      <c r="E191" s="29"/>
      <c r="F191" s="29"/>
      <c r="G191" s="29"/>
      <c r="H191" s="29"/>
      <c r="I191" s="29"/>
      <c r="J191" s="29"/>
      <c r="K191" s="29"/>
      <c r="L191" s="29"/>
      <c r="M191" s="29"/>
      <c r="N191" s="29"/>
      <c r="O191" s="29"/>
      <c r="P191" s="29"/>
      <c r="Q191" s="29"/>
      <c r="R191" s="29"/>
      <c r="S191" s="56"/>
    </row>
    <row r="192" spans="1:19" ht="15.75" customHeight="1" x14ac:dyDescent="0.3">
      <c r="A192" s="55"/>
      <c r="B192" s="29"/>
      <c r="C192" s="29"/>
      <c r="D192" s="29"/>
      <c r="E192" s="29"/>
      <c r="F192" s="29"/>
      <c r="G192" s="29"/>
      <c r="H192" s="29"/>
      <c r="I192" s="29"/>
      <c r="J192" s="29"/>
      <c r="K192" s="29"/>
      <c r="L192" s="29"/>
      <c r="M192" s="29"/>
      <c r="N192" s="29"/>
      <c r="O192" s="29"/>
      <c r="P192" s="29"/>
      <c r="Q192" s="29"/>
      <c r="R192" s="29"/>
      <c r="S192" s="56"/>
    </row>
    <row r="193" spans="1:19" ht="15.75" customHeight="1" x14ac:dyDescent="0.3">
      <c r="A193" s="55"/>
      <c r="B193" s="29"/>
      <c r="C193" s="29"/>
      <c r="D193" s="29"/>
      <c r="E193" s="29"/>
      <c r="F193" s="29"/>
      <c r="G193" s="29"/>
      <c r="H193" s="29"/>
      <c r="I193" s="29"/>
      <c r="J193" s="29"/>
      <c r="K193" s="29"/>
      <c r="L193" s="29"/>
      <c r="M193" s="29"/>
      <c r="N193" s="29"/>
      <c r="O193" s="29"/>
      <c r="P193" s="29"/>
      <c r="Q193" s="29"/>
      <c r="R193" s="29"/>
      <c r="S193" s="56"/>
    </row>
    <row r="194" spans="1:19" ht="15.75" customHeight="1" x14ac:dyDescent="0.3">
      <c r="A194" s="55"/>
      <c r="B194" s="29"/>
      <c r="C194" s="29"/>
      <c r="D194" s="29"/>
      <c r="E194" s="29"/>
      <c r="F194" s="29"/>
      <c r="G194" s="29"/>
      <c r="H194" s="29"/>
      <c r="I194" s="29"/>
      <c r="J194" s="29"/>
      <c r="K194" s="29"/>
      <c r="L194" s="29"/>
      <c r="M194" s="29"/>
      <c r="N194" s="29"/>
      <c r="O194" s="29"/>
      <c r="P194" s="29"/>
      <c r="Q194" s="29"/>
      <c r="R194" s="29"/>
      <c r="S194" s="56"/>
    </row>
    <row r="195" spans="1:19" ht="15.75" customHeight="1" x14ac:dyDescent="0.3">
      <c r="A195" s="55"/>
      <c r="B195" s="29"/>
      <c r="C195" s="29"/>
      <c r="D195" s="29"/>
      <c r="E195" s="29"/>
      <c r="F195" s="29"/>
      <c r="G195" s="29"/>
      <c r="H195" s="29"/>
      <c r="I195" s="29"/>
      <c r="J195" s="29"/>
      <c r="K195" s="29"/>
      <c r="L195" s="29"/>
      <c r="M195" s="29"/>
      <c r="N195" s="29"/>
      <c r="O195" s="29"/>
      <c r="P195" s="29"/>
      <c r="Q195" s="29"/>
      <c r="R195" s="29"/>
      <c r="S195" s="56"/>
    </row>
    <row r="196" spans="1:19" ht="15.75" customHeight="1" x14ac:dyDescent="0.3">
      <c r="A196" s="55"/>
      <c r="B196" s="29"/>
      <c r="C196" s="29"/>
      <c r="D196" s="29"/>
      <c r="E196" s="29"/>
      <c r="F196" s="29"/>
      <c r="G196" s="29"/>
      <c r="H196" s="29"/>
      <c r="I196" s="29"/>
      <c r="J196" s="29"/>
      <c r="K196" s="29"/>
      <c r="L196" s="29"/>
      <c r="M196" s="29"/>
      <c r="N196" s="29"/>
      <c r="O196" s="29"/>
      <c r="P196" s="29"/>
      <c r="Q196" s="29"/>
      <c r="R196" s="29"/>
      <c r="S196" s="56"/>
    </row>
    <row r="197" spans="1:19" ht="15.75" customHeight="1" x14ac:dyDescent="0.3">
      <c r="A197" s="55"/>
      <c r="B197" s="29"/>
      <c r="C197" s="29"/>
      <c r="D197" s="29"/>
      <c r="E197" s="29"/>
      <c r="F197" s="29"/>
      <c r="G197" s="29"/>
      <c r="H197" s="29"/>
      <c r="I197" s="29"/>
      <c r="J197" s="29"/>
      <c r="K197" s="29"/>
      <c r="L197" s="29"/>
      <c r="M197" s="29"/>
      <c r="N197" s="29"/>
      <c r="O197" s="29"/>
      <c r="P197" s="29"/>
      <c r="Q197" s="29"/>
      <c r="R197" s="29"/>
      <c r="S197" s="56"/>
    </row>
    <row r="198" spans="1:19" ht="15.75" customHeight="1" x14ac:dyDescent="0.3">
      <c r="A198" s="55"/>
      <c r="B198" s="29"/>
      <c r="C198" s="29"/>
      <c r="D198" s="29"/>
      <c r="E198" s="29"/>
      <c r="F198" s="29"/>
      <c r="G198" s="29"/>
      <c r="H198" s="29"/>
      <c r="I198" s="29"/>
      <c r="J198" s="29"/>
      <c r="K198" s="29"/>
      <c r="L198" s="29"/>
      <c r="M198" s="29"/>
      <c r="N198" s="29"/>
      <c r="O198" s="29"/>
      <c r="P198" s="29"/>
      <c r="Q198" s="29"/>
      <c r="R198" s="29"/>
      <c r="S198" s="56"/>
    </row>
    <row r="199" spans="1:19" ht="15.75" customHeight="1" x14ac:dyDescent="0.3">
      <c r="A199" s="55"/>
      <c r="B199" s="29"/>
      <c r="C199" s="29"/>
      <c r="D199" s="29"/>
      <c r="E199" s="29"/>
      <c r="F199" s="29"/>
      <c r="G199" s="29"/>
      <c r="H199" s="29"/>
      <c r="I199" s="29"/>
      <c r="J199" s="29"/>
      <c r="K199" s="29"/>
      <c r="L199" s="29"/>
      <c r="M199" s="29"/>
      <c r="N199" s="29"/>
      <c r="O199" s="29"/>
      <c r="P199" s="29"/>
      <c r="Q199" s="29"/>
      <c r="R199" s="29"/>
      <c r="S199" s="56"/>
    </row>
    <row r="200" spans="1:19" ht="15.75" customHeight="1" x14ac:dyDescent="0.3">
      <c r="A200" s="55"/>
      <c r="B200" s="29"/>
      <c r="C200" s="29"/>
      <c r="D200" s="29"/>
      <c r="E200" s="29"/>
      <c r="F200" s="29"/>
      <c r="G200" s="29"/>
      <c r="H200" s="29"/>
      <c r="I200" s="29"/>
      <c r="J200" s="29"/>
      <c r="K200" s="29"/>
      <c r="L200" s="29"/>
      <c r="M200" s="29"/>
      <c r="N200" s="29"/>
      <c r="O200" s="29"/>
      <c r="P200" s="29"/>
      <c r="Q200" s="29"/>
      <c r="R200" s="29"/>
      <c r="S200" s="56"/>
    </row>
    <row r="201" spans="1:19" ht="15.75" customHeight="1" x14ac:dyDescent="0.3">
      <c r="A201" s="55"/>
      <c r="B201" s="29"/>
      <c r="C201" s="29"/>
      <c r="D201" s="29"/>
      <c r="E201" s="29"/>
      <c r="F201" s="29"/>
      <c r="G201" s="29"/>
      <c r="H201" s="29"/>
      <c r="I201" s="29"/>
      <c r="J201" s="29"/>
      <c r="K201" s="29"/>
      <c r="L201" s="29"/>
      <c r="M201" s="29"/>
      <c r="N201" s="29"/>
      <c r="O201" s="29"/>
      <c r="P201" s="29"/>
      <c r="Q201" s="29"/>
      <c r="R201" s="29"/>
      <c r="S201" s="56"/>
    </row>
    <row r="202" spans="1:19" ht="15.75" customHeight="1" x14ac:dyDescent="0.3">
      <c r="A202" s="55"/>
      <c r="B202" s="29"/>
      <c r="C202" s="29"/>
      <c r="D202" s="29"/>
      <c r="E202" s="29"/>
      <c r="F202" s="29"/>
      <c r="G202" s="29"/>
      <c r="H202" s="29"/>
      <c r="I202" s="29"/>
      <c r="J202" s="29"/>
      <c r="K202" s="29"/>
      <c r="L202" s="29"/>
      <c r="M202" s="29"/>
      <c r="N202" s="29"/>
      <c r="O202" s="29"/>
      <c r="P202" s="29"/>
      <c r="Q202" s="29"/>
      <c r="R202" s="29"/>
      <c r="S202" s="56"/>
    </row>
    <row r="203" spans="1:19" ht="15.75" customHeight="1" x14ac:dyDescent="0.3">
      <c r="A203" s="55"/>
      <c r="B203" s="29"/>
      <c r="C203" s="29"/>
      <c r="D203" s="29"/>
      <c r="E203" s="29"/>
      <c r="F203" s="29"/>
      <c r="G203" s="29"/>
      <c r="H203" s="29"/>
      <c r="I203" s="29"/>
      <c r="J203" s="29"/>
      <c r="K203" s="29"/>
      <c r="L203" s="29"/>
      <c r="M203" s="29"/>
      <c r="N203" s="29"/>
      <c r="O203" s="29"/>
      <c r="P203" s="29"/>
      <c r="Q203" s="29"/>
      <c r="R203" s="29"/>
      <c r="S203" s="56"/>
    </row>
    <row r="204" spans="1:19" ht="15.75" customHeight="1" x14ac:dyDescent="0.3">
      <c r="A204" s="55"/>
      <c r="B204" s="29"/>
      <c r="C204" s="29"/>
      <c r="D204" s="29"/>
      <c r="E204" s="29"/>
      <c r="F204" s="29"/>
      <c r="G204" s="29"/>
      <c r="H204" s="29"/>
      <c r="I204" s="29"/>
      <c r="J204" s="29"/>
      <c r="K204" s="29"/>
      <c r="L204" s="29"/>
      <c r="M204" s="29"/>
      <c r="N204" s="29"/>
      <c r="O204" s="29"/>
      <c r="P204" s="29"/>
      <c r="Q204" s="29"/>
      <c r="R204" s="29"/>
      <c r="S204" s="56"/>
    </row>
    <row r="205" spans="1:19" ht="15.75" customHeight="1" x14ac:dyDescent="0.3">
      <c r="A205" s="55"/>
      <c r="B205" s="29"/>
      <c r="C205" s="29"/>
      <c r="D205" s="29"/>
      <c r="E205" s="29"/>
      <c r="F205" s="29"/>
      <c r="G205" s="29"/>
      <c r="H205" s="29"/>
      <c r="I205" s="29"/>
      <c r="J205" s="29"/>
      <c r="K205" s="29"/>
      <c r="L205" s="29"/>
      <c r="M205" s="29"/>
      <c r="N205" s="29"/>
      <c r="O205" s="29"/>
      <c r="P205" s="29"/>
      <c r="Q205" s="29"/>
      <c r="R205" s="29"/>
      <c r="S205" s="56"/>
    </row>
    <row r="206" spans="1:19" ht="15.75" customHeight="1" x14ac:dyDescent="0.3">
      <c r="A206" s="55"/>
      <c r="B206" s="29"/>
      <c r="C206" s="29"/>
      <c r="D206" s="29"/>
      <c r="E206" s="29"/>
      <c r="F206" s="29"/>
      <c r="G206" s="29"/>
      <c r="H206" s="29"/>
      <c r="I206" s="29"/>
      <c r="J206" s="29"/>
      <c r="K206" s="29"/>
      <c r="L206" s="29"/>
      <c r="M206" s="29"/>
      <c r="N206" s="29"/>
      <c r="O206" s="29"/>
      <c r="P206" s="29"/>
      <c r="Q206" s="29"/>
      <c r="R206" s="29"/>
      <c r="S206" s="56"/>
    </row>
    <row r="207" spans="1:19" ht="15.75" customHeight="1" x14ac:dyDescent="0.3">
      <c r="A207" s="55"/>
      <c r="B207" s="29"/>
      <c r="C207" s="29"/>
      <c r="D207" s="29"/>
      <c r="E207" s="29"/>
      <c r="F207" s="29"/>
      <c r="G207" s="29"/>
      <c r="H207" s="29"/>
      <c r="I207" s="29"/>
      <c r="J207" s="29"/>
      <c r="K207" s="29"/>
      <c r="L207" s="29"/>
      <c r="M207" s="29"/>
      <c r="N207" s="29"/>
      <c r="O207" s="29"/>
      <c r="P207" s="29"/>
      <c r="Q207" s="29"/>
      <c r="R207" s="29"/>
      <c r="S207" s="56"/>
    </row>
    <row r="208" spans="1:19" ht="15.75" customHeight="1" x14ac:dyDescent="0.3">
      <c r="A208" s="55"/>
      <c r="B208" s="29"/>
      <c r="C208" s="29"/>
      <c r="D208" s="29"/>
      <c r="E208" s="29"/>
      <c r="F208" s="29"/>
      <c r="G208" s="29"/>
      <c r="H208" s="29"/>
      <c r="I208" s="29"/>
      <c r="J208" s="29"/>
      <c r="K208" s="29"/>
      <c r="L208" s="29"/>
      <c r="M208" s="29"/>
      <c r="N208" s="29"/>
      <c r="O208" s="29"/>
      <c r="P208" s="29"/>
      <c r="Q208" s="29"/>
      <c r="R208" s="29"/>
      <c r="S208" s="56"/>
    </row>
    <row r="209" spans="1:19" ht="15.75" customHeight="1" x14ac:dyDescent="0.3">
      <c r="A209" s="55"/>
      <c r="B209" s="29"/>
      <c r="C209" s="29"/>
      <c r="D209" s="29"/>
      <c r="E209" s="29"/>
      <c r="F209" s="29"/>
      <c r="G209" s="29"/>
      <c r="H209" s="29"/>
      <c r="I209" s="29"/>
      <c r="J209" s="29"/>
      <c r="K209" s="29"/>
      <c r="L209" s="29"/>
      <c r="M209" s="29"/>
      <c r="N209" s="29"/>
      <c r="O209" s="29"/>
      <c r="P209" s="29"/>
      <c r="Q209" s="29"/>
      <c r="R209" s="29"/>
      <c r="S209" s="56"/>
    </row>
    <row r="210" spans="1:19" ht="15.75" customHeight="1" x14ac:dyDescent="0.3">
      <c r="A210" s="55"/>
      <c r="B210" s="29"/>
      <c r="C210" s="29"/>
      <c r="D210" s="29"/>
      <c r="E210" s="29"/>
      <c r="F210" s="29"/>
      <c r="G210" s="29"/>
      <c r="H210" s="29"/>
      <c r="I210" s="29"/>
      <c r="J210" s="29"/>
      <c r="K210" s="29"/>
      <c r="L210" s="29"/>
      <c r="M210" s="29"/>
      <c r="N210" s="29"/>
      <c r="O210" s="29"/>
      <c r="P210" s="29"/>
      <c r="Q210" s="29"/>
      <c r="R210" s="29"/>
      <c r="S210" s="56"/>
    </row>
    <row r="211" spans="1:19" ht="15.75" customHeight="1" x14ac:dyDescent="0.3">
      <c r="A211" s="55"/>
      <c r="B211" s="29"/>
      <c r="C211" s="29"/>
      <c r="D211" s="29"/>
      <c r="E211" s="29"/>
      <c r="F211" s="29"/>
      <c r="G211" s="29"/>
      <c r="H211" s="29"/>
      <c r="I211" s="29"/>
      <c r="J211" s="29"/>
      <c r="K211" s="29"/>
      <c r="L211" s="29"/>
      <c r="M211" s="29"/>
      <c r="N211" s="29"/>
      <c r="O211" s="29"/>
      <c r="P211" s="29"/>
      <c r="Q211" s="29"/>
      <c r="R211" s="29"/>
      <c r="S211" s="56"/>
    </row>
    <row r="212" spans="1:19" ht="15.75" customHeight="1" x14ac:dyDescent="0.3">
      <c r="A212" s="55"/>
      <c r="B212" s="29"/>
      <c r="C212" s="29"/>
      <c r="D212" s="29"/>
      <c r="E212" s="29"/>
      <c r="F212" s="29"/>
      <c r="G212" s="29"/>
      <c r="H212" s="29"/>
      <c r="I212" s="29"/>
      <c r="J212" s="29"/>
      <c r="K212" s="29"/>
      <c r="L212" s="29"/>
      <c r="M212" s="29"/>
      <c r="N212" s="29"/>
      <c r="O212" s="29"/>
      <c r="P212" s="29"/>
      <c r="Q212" s="29"/>
      <c r="R212" s="29"/>
      <c r="S212" s="56"/>
    </row>
    <row r="213" spans="1:19" ht="15.75" customHeight="1" x14ac:dyDescent="0.3">
      <c r="A213" s="55"/>
      <c r="B213" s="29"/>
      <c r="C213" s="29"/>
      <c r="D213" s="29"/>
      <c r="E213" s="29"/>
      <c r="F213" s="29"/>
      <c r="G213" s="29"/>
      <c r="H213" s="29"/>
      <c r="I213" s="29"/>
      <c r="J213" s="29"/>
      <c r="K213" s="29"/>
      <c r="L213" s="29"/>
      <c r="M213" s="29"/>
      <c r="N213" s="29"/>
      <c r="O213" s="29"/>
      <c r="P213" s="29"/>
      <c r="Q213" s="29"/>
      <c r="R213" s="29"/>
      <c r="S213" s="56"/>
    </row>
    <row r="214" spans="1:19" ht="15.75" customHeight="1" x14ac:dyDescent="0.3">
      <c r="A214" s="55"/>
      <c r="B214" s="29"/>
      <c r="C214" s="29"/>
      <c r="D214" s="29"/>
      <c r="E214" s="29"/>
      <c r="F214" s="29"/>
      <c r="G214" s="29"/>
      <c r="H214" s="29"/>
      <c r="I214" s="29"/>
      <c r="J214" s="29"/>
      <c r="K214" s="29"/>
      <c r="L214" s="29"/>
      <c r="M214" s="29"/>
      <c r="N214" s="29"/>
      <c r="O214" s="29"/>
      <c r="P214" s="29"/>
      <c r="Q214" s="29"/>
      <c r="R214" s="29"/>
      <c r="S214" s="56"/>
    </row>
    <row r="215" spans="1:19" ht="15.75" customHeight="1" x14ac:dyDescent="0.3">
      <c r="A215" s="55"/>
      <c r="B215" s="29"/>
      <c r="C215" s="29"/>
      <c r="D215" s="29"/>
      <c r="E215" s="29"/>
      <c r="F215" s="29"/>
      <c r="G215" s="29"/>
      <c r="H215" s="29"/>
      <c r="I215" s="29"/>
      <c r="J215" s="29"/>
      <c r="K215" s="29"/>
      <c r="L215" s="29"/>
      <c r="M215" s="29"/>
      <c r="N215" s="29"/>
      <c r="O215" s="29"/>
      <c r="P215" s="29"/>
      <c r="Q215" s="29"/>
      <c r="R215" s="29"/>
      <c r="S215" s="56"/>
    </row>
    <row r="216" spans="1:19" ht="15.75" customHeight="1" x14ac:dyDescent="0.3">
      <c r="A216" s="55"/>
      <c r="B216" s="29"/>
      <c r="C216" s="29"/>
      <c r="D216" s="29"/>
      <c r="E216" s="29"/>
      <c r="F216" s="29"/>
      <c r="G216" s="29"/>
      <c r="H216" s="29"/>
      <c r="I216" s="29"/>
      <c r="J216" s="29"/>
      <c r="K216" s="29"/>
      <c r="L216" s="29"/>
      <c r="M216" s="29"/>
      <c r="N216" s="29"/>
      <c r="O216" s="29"/>
      <c r="P216" s="29"/>
      <c r="Q216" s="29"/>
      <c r="R216" s="29"/>
      <c r="S216" s="56"/>
    </row>
    <row r="217" spans="1:19" ht="15.75" customHeight="1" x14ac:dyDescent="0.3">
      <c r="A217" s="55"/>
      <c r="B217" s="29"/>
      <c r="C217" s="29"/>
      <c r="D217" s="29"/>
      <c r="E217" s="29"/>
      <c r="F217" s="29"/>
      <c r="G217" s="29"/>
      <c r="H217" s="29"/>
      <c r="I217" s="29"/>
      <c r="J217" s="29"/>
      <c r="K217" s="29"/>
      <c r="L217" s="29"/>
      <c r="M217" s="29"/>
      <c r="N217" s="29"/>
      <c r="O217" s="29"/>
      <c r="P217" s="29"/>
      <c r="Q217" s="29"/>
      <c r="R217" s="29"/>
      <c r="S217" s="56"/>
    </row>
    <row r="218" spans="1:19" ht="15.75" customHeight="1" x14ac:dyDescent="0.3">
      <c r="A218" s="55"/>
      <c r="B218" s="29"/>
      <c r="C218" s="29"/>
      <c r="D218" s="29"/>
      <c r="E218" s="29"/>
      <c r="F218" s="29"/>
      <c r="G218" s="29"/>
      <c r="H218" s="29"/>
      <c r="I218" s="29"/>
      <c r="J218" s="29"/>
      <c r="K218" s="29"/>
      <c r="L218" s="29"/>
      <c r="M218" s="29"/>
      <c r="N218" s="29"/>
      <c r="O218" s="29"/>
      <c r="P218" s="29"/>
      <c r="Q218" s="29"/>
      <c r="R218" s="29"/>
      <c r="S218" s="56"/>
    </row>
    <row r="219" spans="1:19" ht="15.75" customHeight="1" x14ac:dyDescent="0.3">
      <c r="A219" s="55"/>
      <c r="B219" s="29"/>
      <c r="C219" s="29"/>
      <c r="D219" s="29"/>
      <c r="E219" s="29"/>
      <c r="F219" s="29"/>
      <c r="G219" s="29"/>
      <c r="H219" s="29"/>
      <c r="I219" s="29"/>
      <c r="J219" s="29"/>
      <c r="K219" s="29"/>
      <c r="L219" s="29"/>
      <c r="M219" s="29"/>
      <c r="N219" s="29"/>
      <c r="O219" s="29"/>
      <c r="P219" s="29"/>
      <c r="Q219" s="29"/>
      <c r="R219" s="29"/>
      <c r="S219" s="56"/>
    </row>
    <row r="220" spans="1:19" ht="15.75" customHeight="1" x14ac:dyDescent="0.3">
      <c r="A220" s="55"/>
      <c r="B220" s="29"/>
      <c r="C220" s="29"/>
      <c r="D220" s="29"/>
      <c r="E220" s="29"/>
      <c r="F220" s="29"/>
      <c r="G220" s="29"/>
      <c r="H220" s="29"/>
      <c r="I220" s="29"/>
      <c r="J220" s="29"/>
      <c r="K220" s="29"/>
      <c r="L220" s="29"/>
      <c r="M220" s="29"/>
      <c r="N220" s="29"/>
      <c r="O220" s="29"/>
      <c r="P220" s="29"/>
      <c r="Q220" s="29"/>
      <c r="R220" s="29"/>
      <c r="S220" s="56"/>
    </row>
    <row r="221" spans="1:19" ht="15.75" customHeight="1" x14ac:dyDescent="0.3">
      <c r="A221" s="55"/>
      <c r="B221" s="29"/>
      <c r="C221" s="29"/>
      <c r="D221" s="29"/>
      <c r="E221" s="29"/>
      <c r="F221" s="29"/>
      <c r="G221" s="29"/>
      <c r="H221" s="29"/>
      <c r="I221" s="29"/>
      <c r="J221" s="29"/>
      <c r="K221" s="29"/>
      <c r="L221" s="29"/>
      <c r="M221" s="29"/>
      <c r="N221" s="29"/>
      <c r="O221" s="29"/>
      <c r="P221" s="29"/>
      <c r="Q221" s="29"/>
      <c r="R221" s="29"/>
      <c r="S221" s="56"/>
    </row>
    <row r="222" spans="1:19" ht="15.75" customHeight="1" x14ac:dyDescent="0.3">
      <c r="A222" s="55"/>
      <c r="B222" s="29"/>
      <c r="C222" s="29"/>
      <c r="D222" s="29"/>
      <c r="E222" s="29"/>
      <c r="F222" s="29"/>
      <c r="G222" s="29"/>
      <c r="H222" s="29"/>
      <c r="I222" s="29"/>
      <c r="J222" s="29"/>
      <c r="K222" s="29"/>
      <c r="L222" s="29"/>
      <c r="M222" s="29"/>
      <c r="N222" s="29"/>
      <c r="O222" s="29"/>
      <c r="P222" s="29"/>
      <c r="Q222" s="29"/>
      <c r="R222" s="29"/>
      <c r="S222" s="56"/>
    </row>
    <row r="223" spans="1:19" ht="15.75" customHeight="1" x14ac:dyDescent="0.3">
      <c r="A223" s="55"/>
      <c r="B223" s="29"/>
      <c r="C223" s="29"/>
      <c r="D223" s="29"/>
      <c r="E223" s="29"/>
      <c r="F223" s="29"/>
      <c r="G223" s="29"/>
      <c r="H223" s="29"/>
      <c r="I223" s="29"/>
      <c r="J223" s="29"/>
      <c r="K223" s="29"/>
      <c r="L223" s="29"/>
      <c r="M223" s="29"/>
      <c r="N223" s="29"/>
      <c r="O223" s="29"/>
      <c r="P223" s="29"/>
      <c r="Q223" s="29"/>
      <c r="R223" s="29"/>
      <c r="S223" s="56"/>
    </row>
    <row r="224" spans="1:19" ht="15.75" customHeight="1" x14ac:dyDescent="0.3">
      <c r="A224" s="55"/>
      <c r="B224" s="29"/>
      <c r="C224" s="29"/>
      <c r="D224" s="29"/>
      <c r="E224" s="29"/>
      <c r="F224" s="29"/>
      <c r="G224" s="29"/>
      <c r="H224" s="29"/>
      <c r="I224" s="29"/>
      <c r="J224" s="29"/>
      <c r="K224" s="29"/>
      <c r="L224" s="29"/>
      <c r="M224" s="29"/>
      <c r="N224" s="29"/>
      <c r="O224" s="29"/>
      <c r="P224" s="29"/>
      <c r="Q224" s="29"/>
      <c r="R224" s="29"/>
      <c r="S224" s="56"/>
    </row>
    <row r="225" spans="1:19" ht="15.75" customHeight="1" x14ac:dyDescent="0.3">
      <c r="A225" s="55"/>
      <c r="B225" s="29"/>
      <c r="C225" s="29"/>
      <c r="D225" s="29"/>
      <c r="E225" s="29"/>
      <c r="F225" s="29"/>
      <c r="G225" s="29"/>
      <c r="H225" s="29"/>
      <c r="I225" s="29"/>
      <c r="J225" s="29"/>
      <c r="K225" s="29"/>
      <c r="L225" s="29"/>
      <c r="M225" s="29"/>
      <c r="N225" s="29"/>
      <c r="O225" s="29"/>
      <c r="P225" s="29"/>
      <c r="Q225" s="29"/>
      <c r="R225" s="29"/>
      <c r="S225" s="56"/>
    </row>
    <row r="226" spans="1:19" ht="15.75" customHeight="1" x14ac:dyDescent="0.3">
      <c r="A226" s="55"/>
      <c r="B226" s="29"/>
      <c r="C226" s="29"/>
      <c r="D226" s="29"/>
      <c r="E226" s="29"/>
      <c r="F226" s="29"/>
      <c r="G226" s="29"/>
      <c r="H226" s="29"/>
      <c r="I226" s="29"/>
      <c r="J226" s="29"/>
      <c r="K226" s="29"/>
      <c r="L226" s="29"/>
      <c r="M226" s="29"/>
      <c r="N226" s="29"/>
      <c r="O226" s="29"/>
      <c r="P226" s="29"/>
      <c r="Q226" s="29"/>
      <c r="R226" s="29"/>
      <c r="S226" s="56"/>
    </row>
    <row r="227" spans="1:19" ht="15.75" customHeight="1" x14ac:dyDescent="0.3">
      <c r="A227" s="55"/>
      <c r="B227" s="29"/>
      <c r="C227" s="29"/>
      <c r="D227" s="29"/>
      <c r="E227" s="29"/>
      <c r="F227" s="29"/>
      <c r="G227" s="29"/>
      <c r="H227" s="29"/>
      <c r="I227" s="29"/>
      <c r="J227" s="29"/>
      <c r="K227" s="29"/>
      <c r="L227" s="29"/>
      <c r="M227" s="29"/>
      <c r="N227" s="29"/>
      <c r="O227" s="29"/>
      <c r="P227" s="29"/>
      <c r="Q227" s="29"/>
      <c r="R227" s="29"/>
      <c r="S227" s="56"/>
    </row>
    <row r="228" spans="1:19" ht="15.75" customHeight="1" x14ac:dyDescent="0.3">
      <c r="A228" s="55"/>
      <c r="B228" s="29"/>
      <c r="C228" s="29"/>
      <c r="D228" s="29"/>
      <c r="E228" s="29"/>
      <c r="F228" s="29"/>
      <c r="G228" s="29"/>
      <c r="H228" s="29"/>
      <c r="I228" s="29"/>
      <c r="J228" s="29"/>
      <c r="K228" s="29"/>
      <c r="L228" s="29"/>
      <c r="M228" s="29"/>
      <c r="N228" s="29"/>
      <c r="O228" s="29"/>
      <c r="P228" s="29"/>
      <c r="Q228" s="29"/>
      <c r="R228" s="29"/>
      <c r="S228" s="56"/>
    </row>
    <row r="229" spans="1:19" ht="15.75" customHeight="1" x14ac:dyDescent="0.3">
      <c r="A229" s="55"/>
      <c r="B229" s="29"/>
      <c r="C229" s="29"/>
      <c r="D229" s="29"/>
      <c r="E229" s="29"/>
      <c r="F229" s="29"/>
      <c r="G229" s="29"/>
      <c r="H229" s="29"/>
      <c r="I229" s="29"/>
      <c r="J229" s="29"/>
      <c r="K229" s="29"/>
      <c r="L229" s="29"/>
      <c r="M229" s="29"/>
      <c r="N229" s="29"/>
      <c r="O229" s="29"/>
      <c r="P229" s="29"/>
      <c r="Q229" s="29"/>
      <c r="R229" s="29"/>
      <c r="S229" s="56"/>
    </row>
    <row r="230" spans="1:19" ht="15.75" customHeight="1" x14ac:dyDescent="0.3">
      <c r="A230" s="55"/>
      <c r="B230" s="29"/>
      <c r="C230" s="29"/>
      <c r="D230" s="29"/>
      <c r="E230" s="29"/>
      <c r="F230" s="29"/>
      <c r="G230" s="29"/>
      <c r="H230" s="29"/>
      <c r="I230" s="29"/>
      <c r="J230" s="29"/>
      <c r="K230" s="29"/>
      <c r="L230" s="29"/>
      <c r="M230" s="29"/>
      <c r="N230" s="29"/>
      <c r="O230" s="29"/>
      <c r="P230" s="29"/>
      <c r="Q230" s="29"/>
      <c r="R230" s="29"/>
      <c r="S230" s="56"/>
    </row>
    <row r="231" spans="1:19" ht="15.75" customHeight="1" x14ac:dyDescent="0.3">
      <c r="A231" s="55"/>
      <c r="B231" s="29"/>
      <c r="C231" s="29"/>
      <c r="D231" s="29"/>
      <c r="E231" s="29"/>
      <c r="F231" s="29"/>
      <c r="G231" s="29"/>
      <c r="H231" s="29"/>
      <c r="I231" s="29"/>
      <c r="J231" s="29"/>
      <c r="K231" s="29"/>
      <c r="L231" s="29"/>
      <c r="M231" s="29"/>
      <c r="N231" s="29"/>
      <c r="O231" s="29"/>
      <c r="P231" s="29"/>
      <c r="Q231" s="29"/>
      <c r="R231" s="29"/>
      <c r="S231" s="56"/>
    </row>
    <row r="232" spans="1:19" ht="15.75" customHeight="1" x14ac:dyDescent="0.3">
      <c r="A232" s="55"/>
      <c r="B232" s="29"/>
      <c r="C232" s="29"/>
      <c r="D232" s="29"/>
      <c r="E232" s="29"/>
      <c r="F232" s="29"/>
      <c r="G232" s="29"/>
      <c r="H232" s="29"/>
      <c r="I232" s="29"/>
      <c r="J232" s="29"/>
      <c r="K232" s="29"/>
      <c r="L232" s="29"/>
      <c r="M232" s="29"/>
      <c r="N232" s="29"/>
      <c r="O232" s="29"/>
      <c r="P232" s="29"/>
      <c r="Q232" s="29"/>
      <c r="R232" s="29"/>
      <c r="S232" s="56"/>
    </row>
    <row r="233" spans="1:19" ht="15.75" customHeight="1" x14ac:dyDescent="0.3">
      <c r="A233" s="55"/>
      <c r="B233" s="29"/>
      <c r="C233" s="29"/>
      <c r="D233" s="29"/>
      <c r="E233" s="29"/>
      <c r="F233" s="29"/>
      <c r="G233" s="29"/>
      <c r="H233" s="29"/>
      <c r="I233" s="29"/>
      <c r="J233" s="29"/>
      <c r="K233" s="29"/>
      <c r="L233" s="29"/>
      <c r="M233" s="29"/>
      <c r="N233" s="29"/>
      <c r="O233" s="29"/>
      <c r="P233" s="29"/>
      <c r="Q233" s="29"/>
      <c r="R233" s="29"/>
      <c r="S233" s="56"/>
    </row>
    <row r="234" spans="1:19" ht="15.75" customHeight="1" x14ac:dyDescent="0.3">
      <c r="A234" s="55"/>
      <c r="B234" s="29"/>
      <c r="C234" s="29"/>
      <c r="D234" s="29"/>
      <c r="E234" s="29"/>
      <c r="F234" s="29"/>
      <c r="G234" s="29"/>
      <c r="H234" s="29"/>
      <c r="I234" s="29"/>
      <c r="J234" s="29"/>
      <c r="K234" s="29"/>
      <c r="L234" s="29"/>
      <c r="M234" s="29"/>
      <c r="N234" s="29"/>
      <c r="O234" s="29"/>
      <c r="P234" s="29"/>
      <c r="Q234" s="29"/>
      <c r="R234" s="29"/>
      <c r="S234" s="56"/>
    </row>
    <row r="235" spans="1:19" ht="15.75" customHeight="1" x14ac:dyDescent="0.3">
      <c r="A235" s="55"/>
      <c r="B235" s="29"/>
      <c r="C235" s="29"/>
      <c r="D235" s="29"/>
      <c r="E235" s="29"/>
      <c r="F235" s="29"/>
      <c r="G235" s="29"/>
      <c r="H235" s="29"/>
      <c r="I235" s="29"/>
      <c r="J235" s="29"/>
      <c r="K235" s="29"/>
      <c r="L235" s="29"/>
      <c r="M235" s="29"/>
      <c r="N235" s="29"/>
      <c r="O235" s="29"/>
      <c r="P235" s="29"/>
      <c r="Q235" s="29"/>
      <c r="R235" s="29"/>
      <c r="S235" s="56"/>
    </row>
    <row r="236" spans="1:19" ht="15.75" customHeight="1" x14ac:dyDescent="0.3">
      <c r="A236" s="55"/>
      <c r="B236" s="29"/>
      <c r="C236" s="29"/>
      <c r="D236" s="29"/>
      <c r="E236" s="29"/>
      <c r="F236" s="29"/>
      <c r="G236" s="29"/>
      <c r="H236" s="29"/>
      <c r="I236" s="29"/>
      <c r="J236" s="29"/>
      <c r="K236" s="29"/>
      <c r="L236" s="29"/>
      <c r="M236" s="29"/>
      <c r="N236" s="29"/>
      <c r="O236" s="29"/>
      <c r="P236" s="29"/>
      <c r="Q236" s="29"/>
      <c r="R236" s="29"/>
      <c r="S236" s="56"/>
    </row>
    <row r="237" spans="1:19" ht="15.75" customHeight="1" x14ac:dyDescent="0.3">
      <c r="A237" s="55"/>
      <c r="B237" s="29"/>
      <c r="C237" s="29"/>
      <c r="D237" s="29"/>
      <c r="E237" s="29"/>
      <c r="F237" s="29"/>
      <c r="G237" s="29"/>
      <c r="H237" s="29"/>
      <c r="I237" s="29"/>
      <c r="J237" s="29"/>
      <c r="K237" s="29"/>
      <c r="L237" s="29"/>
      <c r="M237" s="29"/>
      <c r="N237" s="29"/>
      <c r="O237" s="29"/>
      <c r="P237" s="29"/>
      <c r="Q237" s="29"/>
      <c r="R237" s="29"/>
      <c r="S237" s="56"/>
    </row>
    <row r="238" spans="1:19" ht="15.75" customHeight="1" x14ac:dyDescent="0.3">
      <c r="A238" s="55"/>
      <c r="B238" s="29"/>
      <c r="C238" s="29"/>
      <c r="D238" s="29"/>
      <c r="E238" s="29"/>
      <c r="F238" s="29"/>
      <c r="G238" s="29"/>
      <c r="H238" s="29"/>
      <c r="I238" s="29"/>
      <c r="J238" s="29"/>
      <c r="K238" s="29"/>
      <c r="L238" s="29"/>
      <c r="M238" s="29"/>
      <c r="N238" s="29"/>
      <c r="O238" s="29"/>
      <c r="P238" s="29"/>
      <c r="Q238" s="29"/>
      <c r="R238" s="29"/>
      <c r="S238" s="56"/>
    </row>
    <row r="239" spans="1:19" ht="15.75" customHeight="1" x14ac:dyDescent="0.3">
      <c r="A239" s="55"/>
      <c r="B239" s="29"/>
      <c r="C239" s="29"/>
      <c r="D239" s="29"/>
      <c r="E239" s="29"/>
      <c r="F239" s="29"/>
      <c r="G239" s="29"/>
      <c r="H239" s="29"/>
      <c r="I239" s="29"/>
      <c r="J239" s="29"/>
      <c r="K239" s="29"/>
      <c r="L239" s="29"/>
      <c r="M239" s="29"/>
      <c r="N239" s="29"/>
      <c r="O239" s="29"/>
      <c r="P239" s="29"/>
      <c r="Q239" s="29"/>
      <c r="R239" s="29"/>
      <c r="S239" s="56"/>
    </row>
    <row r="240" spans="1:19" ht="15.75" customHeight="1" x14ac:dyDescent="0.3">
      <c r="A240" s="55"/>
      <c r="B240" s="29"/>
      <c r="C240" s="29"/>
      <c r="D240" s="29"/>
      <c r="E240" s="29"/>
      <c r="F240" s="29"/>
      <c r="G240" s="29"/>
      <c r="H240" s="29"/>
      <c r="I240" s="29"/>
      <c r="J240" s="29"/>
      <c r="K240" s="29"/>
      <c r="L240" s="29"/>
      <c r="M240" s="29"/>
      <c r="N240" s="29"/>
      <c r="O240" s="29"/>
      <c r="P240" s="29"/>
      <c r="Q240" s="29"/>
      <c r="R240" s="29"/>
      <c r="S240" s="56"/>
    </row>
    <row r="241" spans="1:19" ht="15.75" customHeight="1" x14ac:dyDescent="0.3">
      <c r="A241" s="55"/>
      <c r="B241" s="29"/>
      <c r="C241" s="29"/>
      <c r="D241" s="29"/>
      <c r="E241" s="29"/>
      <c r="F241" s="29"/>
      <c r="G241" s="29"/>
      <c r="H241" s="29"/>
      <c r="I241" s="29"/>
      <c r="J241" s="29"/>
      <c r="K241" s="29"/>
      <c r="L241" s="29"/>
      <c r="M241" s="29"/>
      <c r="N241" s="29"/>
      <c r="O241" s="29"/>
      <c r="P241" s="29"/>
      <c r="Q241" s="29"/>
      <c r="R241" s="29"/>
      <c r="S241" s="56"/>
    </row>
    <row r="242" spans="1:19" ht="15.75" customHeight="1" x14ac:dyDescent="0.3">
      <c r="A242" s="55"/>
      <c r="B242" s="29"/>
      <c r="C242" s="29"/>
      <c r="D242" s="29"/>
      <c r="E242" s="29"/>
      <c r="F242" s="29"/>
      <c r="G242" s="29"/>
      <c r="H242" s="29"/>
      <c r="I242" s="29"/>
      <c r="J242" s="29"/>
      <c r="K242" s="29"/>
      <c r="L242" s="29"/>
      <c r="M242" s="29"/>
      <c r="N242" s="29"/>
      <c r="O242" s="29"/>
      <c r="P242" s="29"/>
      <c r="Q242" s="29"/>
      <c r="R242" s="29"/>
      <c r="S242" s="56"/>
    </row>
    <row r="243" spans="1:19" ht="15.75" customHeight="1" x14ac:dyDescent="0.3"/>
    <row r="244" spans="1:19" ht="15.75" customHeight="1" x14ac:dyDescent="0.3"/>
    <row r="245" spans="1:19" ht="15.75" customHeight="1" x14ac:dyDescent="0.3"/>
    <row r="246" spans="1:19" ht="15.75" customHeight="1" x14ac:dyDescent="0.3"/>
    <row r="247" spans="1:19" ht="15.75" customHeight="1" x14ac:dyDescent="0.3"/>
    <row r="248" spans="1:19" ht="15.75" customHeight="1" x14ac:dyDescent="0.3"/>
    <row r="249" spans="1:19" ht="15.75" customHeight="1" x14ac:dyDescent="0.3"/>
    <row r="250" spans="1:19" ht="15.75" customHeight="1" x14ac:dyDescent="0.3"/>
    <row r="251" spans="1:19" ht="15.75" customHeight="1" x14ac:dyDescent="0.3"/>
    <row r="252" spans="1:19" ht="15.75" customHeight="1" x14ac:dyDescent="0.3"/>
    <row r="253" spans="1:19" ht="15.75" customHeight="1" x14ac:dyDescent="0.3"/>
    <row r="254" spans="1:19" ht="15.75" customHeight="1" x14ac:dyDescent="0.3"/>
    <row r="255" spans="1:19" ht="15.75" customHeight="1" x14ac:dyDescent="0.3"/>
    <row r="256" spans="1:19"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14">
    <mergeCell ref="A42:R42"/>
    <mergeCell ref="T1:W1"/>
    <mergeCell ref="T2:W2"/>
    <mergeCell ref="T3:W3"/>
    <mergeCell ref="T4:W4"/>
    <mergeCell ref="C1:R2"/>
    <mergeCell ref="C3:R4"/>
    <mergeCell ref="S1:S4"/>
    <mergeCell ref="A1:B4"/>
    <mergeCell ref="A5:T5"/>
    <mergeCell ref="A6:T6"/>
    <mergeCell ref="A7:T7"/>
    <mergeCell ref="A9:T9"/>
    <mergeCell ref="A41:R41"/>
  </mergeCells>
  <dataValidations count="1">
    <dataValidation type="decimal" allowBlank="1" showInputMessage="1" showErrorMessage="1" prompt="DATO INVÁLIDO_x000a_Tenga en cuenta que la escala de calificación va de 1 a 5" sqref="C11:Q40" xr:uid="{00000000-0002-0000-0400-000000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00"/>
  <sheetViews>
    <sheetView workbookViewId="0"/>
  </sheetViews>
  <sheetFormatPr baseColWidth="10" defaultColWidth="14.44140625" defaultRowHeight="15" customHeight="1" x14ac:dyDescent="0.3"/>
  <cols>
    <col min="1" max="1" width="31" customWidth="1"/>
    <col min="2" max="2" width="24.109375" customWidth="1"/>
    <col min="3" max="3" width="22.88671875" customWidth="1"/>
    <col min="4" max="4" width="26.5546875" customWidth="1"/>
    <col min="5" max="5" width="21.44140625" customWidth="1"/>
    <col min="6" max="6" width="11.44140625" customWidth="1"/>
  </cols>
  <sheetData>
    <row r="1" spans="1:5" ht="15" customHeight="1" x14ac:dyDescent="0.3">
      <c r="A1" s="361"/>
      <c r="B1" s="364" t="s">
        <v>127</v>
      </c>
      <c r="C1" s="344"/>
      <c r="D1" s="57" t="s">
        <v>128</v>
      </c>
      <c r="E1" s="365"/>
    </row>
    <row r="2" spans="1:5" ht="15" customHeight="1" x14ac:dyDescent="0.3">
      <c r="A2" s="362"/>
      <c r="B2" s="338"/>
      <c r="C2" s="340"/>
      <c r="D2" s="57" t="s">
        <v>129</v>
      </c>
      <c r="E2" s="283"/>
    </row>
    <row r="3" spans="1:5" ht="30" customHeight="1" x14ac:dyDescent="0.3">
      <c r="A3" s="362"/>
      <c r="B3" s="364" t="s">
        <v>130</v>
      </c>
      <c r="C3" s="344"/>
      <c r="D3" s="57" t="s">
        <v>131</v>
      </c>
      <c r="E3" s="283"/>
    </row>
    <row r="4" spans="1:5" ht="15" customHeight="1" x14ac:dyDescent="0.3">
      <c r="A4" s="363"/>
      <c r="B4" s="338"/>
      <c r="C4" s="340"/>
      <c r="D4" s="57" t="s">
        <v>132</v>
      </c>
      <c r="E4" s="283"/>
    </row>
    <row r="6" spans="1:5" ht="14.4" x14ac:dyDescent="0.3">
      <c r="A6" s="318" t="s">
        <v>133</v>
      </c>
      <c r="B6" s="293"/>
      <c r="C6" s="293"/>
      <c r="D6" s="293"/>
      <c r="E6" s="366"/>
    </row>
    <row r="7" spans="1:5" ht="27.6" x14ac:dyDescent="0.3">
      <c r="A7" s="58" t="s">
        <v>134</v>
      </c>
      <c r="B7" s="59" t="s">
        <v>135</v>
      </c>
      <c r="C7" s="59" t="s">
        <v>136</v>
      </c>
      <c r="D7" s="60" t="s">
        <v>137</v>
      </c>
      <c r="E7" s="59" t="s">
        <v>138</v>
      </c>
    </row>
    <row r="8" spans="1:5" ht="43.2" x14ac:dyDescent="0.3">
      <c r="A8" s="61" t="s">
        <v>139</v>
      </c>
      <c r="B8" s="62" t="s">
        <v>140</v>
      </c>
      <c r="C8" s="62" t="s">
        <v>140</v>
      </c>
      <c r="D8" s="62" t="s">
        <v>140</v>
      </c>
      <c r="E8" s="63" t="s">
        <v>140</v>
      </c>
    </row>
    <row r="9" spans="1:5" ht="40.200000000000003" x14ac:dyDescent="0.3">
      <c r="A9" s="64" t="s">
        <v>141</v>
      </c>
      <c r="B9" s="65" t="s">
        <v>140</v>
      </c>
      <c r="C9" s="65" t="s">
        <v>140</v>
      </c>
      <c r="D9" s="65" t="s">
        <v>140</v>
      </c>
      <c r="E9" s="66" t="s">
        <v>140</v>
      </c>
    </row>
    <row r="10" spans="1:5" ht="28.8" x14ac:dyDescent="0.3">
      <c r="A10" s="67" t="s">
        <v>142</v>
      </c>
      <c r="B10" s="65" t="s">
        <v>140</v>
      </c>
      <c r="C10" s="65" t="s">
        <v>140</v>
      </c>
      <c r="D10" s="65" t="s">
        <v>140</v>
      </c>
      <c r="E10" s="66" t="s">
        <v>140</v>
      </c>
    </row>
    <row r="11" spans="1:5" ht="40.200000000000003" x14ac:dyDescent="0.3">
      <c r="A11" s="64" t="s">
        <v>143</v>
      </c>
      <c r="B11" s="65" t="s">
        <v>140</v>
      </c>
      <c r="C11" s="65" t="s">
        <v>140</v>
      </c>
      <c r="D11" s="65" t="s">
        <v>140</v>
      </c>
      <c r="E11" s="66" t="s">
        <v>140</v>
      </c>
    </row>
    <row r="12" spans="1:5" ht="53.4" x14ac:dyDescent="0.3">
      <c r="A12" s="64" t="s">
        <v>144</v>
      </c>
      <c r="B12" s="68" t="s">
        <v>140</v>
      </c>
      <c r="C12" s="68" t="s">
        <v>140</v>
      </c>
      <c r="D12" s="68" t="s">
        <v>140</v>
      </c>
      <c r="E12" s="69" t="s">
        <v>140</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Z1000"/>
  <sheetViews>
    <sheetView workbookViewId="0"/>
  </sheetViews>
  <sheetFormatPr baseColWidth="10" defaultColWidth="14.44140625" defaultRowHeight="15" customHeight="1" x14ac:dyDescent="0.3"/>
  <cols>
    <col min="1" max="1" width="31" customWidth="1"/>
    <col min="2" max="2" width="27.33203125" customWidth="1"/>
    <col min="3" max="3" width="24.6640625" customWidth="1"/>
    <col min="4" max="5" width="27.33203125" customWidth="1"/>
    <col min="6" max="6" width="32.88671875" customWidth="1"/>
    <col min="7" max="7" width="26.33203125" customWidth="1"/>
    <col min="8" max="26" width="11.44140625" customWidth="1"/>
  </cols>
  <sheetData>
    <row r="1" spans="1:26" ht="14.4" x14ac:dyDescent="0.3">
      <c r="A1" s="367"/>
      <c r="B1" s="280" t="s">
        <v>145</v>
      </c>
      <c r="C1" s="281"/>
      <c r="D1" s="281"/>
      <c r="E1" s="281"/>
      <c r="F1" s="1" t="s">
        <v>146</v>
      </c>
      <c r="G1" s="368"/>
    </row>
    <row r="2" spans="1:26" ht="14.4" x14ac:dyDescent="0.3">
      <c r="A2" s="278"/>
      <c r="B2" s="338"/>
      <c r="C2" s="339"/>
      <c r="D2" s="339"/>
      <c r="E2" s="339"/>
      <c r="F2" s="3" t="s">
        <v>147</v>
      </c>
      <c r="G2" s="290"/>
    </row>
    <row r="3" spans="1:26" ht="14.4" x14ac:dyDescent="0.3">
      <c r="A3" s="278"/>
      <c r="B3" s="343" t="s">
        <v>148</v>
      </c>
      <c r="C3" s="325"/>
      <c r="D3" s="325"/>
      <c r="E3" s="325"/>
      <c r="F3" s="3" t="s">
        <v>149</v>
      </c>
      <c r="G3" s="290"/>
    </row>
    <row r="4" spans="1:26" ht="14.4" x14ac:dyDescent="0.3">
      <c r="A4" s="279"/>
      <c r="B4" s="286"/>
      <c r="C4" s="287"/>
      <c r="D4" s="287"/>
      <c r="E4" s="287"/>
      <c r="F4" s="4" t="s">
        <v>132</v>
      </c>
      <c r="G4" s="291"/>
    </row>
    <row r="6" spans="1:26" ht="15.6" x14ac:dyDescent="0.3">
      <c r="A6" s="369" t="s">
        <v>150</v>
      </c>
      <c r="B6" s="293"/>
      <c r="C6" s="293"/>
      <c r="D6" s="293"/>
      <c r="E6" s="293"/>
      <c r="F6" s="293"/>
      <c r="G6" s="294"/>
      <c r="H6" s="70"/>
      <c r="I6" s="70"/>
      <c r="J6" s="70"/>
      <c r="K6" s="70"/>
      <c r="L6" s="70"/>
      <c r="M6" s="70"/>
      <c r="N6" s="70"/>
      <c r="O6" s="70"/>
      <c r="P6" s="70"/>
      <c r="Q6" s="70"/>
      <c r="R6" s="70"/>
      <c r="S6" s="70"/>
      <c r="T6" s="70"/>
      <c r="U6" s="70"/>
      <c r="V6" s="70"/>
      <c r="W6" s="70"/>
      <c r="X6" s="70"/>
      <c r="Y6" s="70"/>
      <c r="Z6" s="70"/>
    </row>
    <row r="7" spans="1:26" ht="31.5" customHeight="1" x14ac:dyDescent="0.3">
      <c r="A7" s="71" t="s">
        <v>151</v>
      </c>
      <c r="B7" s="72" t="s">
        <v>152</v>
      </c>
      <c r="C7" s="73" t="s">
        <v>153</v>
      </c>
      <c r="D7" s="74" t="s">
        <v>154</v>
      </c>
      <c r="E7" s="72" t="s">
        <v>155</v>
      </c>
      <c r="F7" s="75" t="s">
        <v>156</v>
      </c>
      <c r="G7" s="75" t="s">
        <v>157</v>
      </c>
    </row>
    <row r="8" spans="1:26" ht="33" customHeight="1" x14ac:dyDescent="0.3">
      <c r="A8" s="370"/>
      <c r="B8" s="65"/>
      <c r="C8" s="65"/>
      <c r="D8" s="65"/>
      <c r="E8" s="65"/>
      <c r="F8" s="65"/>
      <c r="G8" s="66"/>
    </row>
    <row r="9" spans="1:26" ht="33" customHeight="1" x14ac:dyDescent="0.3">
      <c r="A9" s="278"/>
      <c r="B9" s="65"/>
      <c r="C9" s="65"/>
      <c r="D9" s="65"/>
      <c r="E9" s="65"/>
      <c r="F9" s="65"/>
      <c r="G9" s="66"/>
    </row>
    <row r="10" spans="1:26" ht="33" customHeight="1" x14ac:dyDescent="0.3">
      <c r="A10" s="278"/>
      <c r="B10" s="65"/>
      <c r="C10" s="65"/>
      <c r="D10" s="65"/>
      <c r="E10" s="65"/>
      <c r="F10" s="65"/>
      <c r="G10" s="66"/>
    </row>
    <row r="11" spans="1:26" ht="33" customHeight="1" x14ac:dyDescent="0.3">
      <c r="A11" s="278"/>
      <c r="B11" s="65"/>
      <c r="C11" s="65"/>
      <c r="D11" s="65"/>
      <c r="E11" s="65"/>
      <c r="F11" s="65"/>
      <c r="G11" s="66"/>
    </row>
    <row r="12" spans="1:26" ht="33" customHeight="1" x14ac:dyDescent="0.3">
      <c r="A12" s="278"/>
      <c r="B12" s="65"/>
      <c r="C12" s="65"/>
      <c r="D12" s="65"/>
      <c r="E12" s="65"/>
      <c r="F12" s="65"/>
      <c r="G12" s="66"/>
    </row>
    <row r="13" spans="1:26" ht="33" customHeight="1" x14ac:dyDescent="0.3">
      <c r="A13" s="278"/>
      <c r="B13" s="65"/>
      <c r="C13" s="65"/>
      <c r="D13" s="65"/>
      <c r="E13" s="65"/>
      <c r="F13" s="65"/>
      <c r="G13" s="66"/>
    </row>
    <row r="14" spans="1:26" ht="33" customHeight="1" x14ac:dyDescent="0.3">
      <c r="A14" s="278"/>
      <c r="B14" s="65"/>
      <c r="C14" s="65"/>
      <c r="D14" s="65"/>
      <c r="E14" s="65"/>
      <c r="F14" s="65"/>
      <c r="G14" s="66"/>
    </row>
    <row r="15" spans="1:26" ht="33" customHeight="1" x14ac:dyDescent="0.3">
      <c r="A15" s="278"/>
      <c r="B15" s="65"/>
      <c r="C15" s="65"/>
      <c r="D15" s="65"/>
      <c r="E15" s="65"/>
      <c r="F15" s="65"/>
      <c r="G15" s="66"/>
    </row>
    <row r="16" spans="1:26" ht="33" customHeight="1" x14ac:dyDescent="0.3">
      <c r="A16" s="278"/>
      <c r="B16" s="65"/>
      <c r="C16" s="65"/>
      <c r="D16" s="65"/>
      <c r="E16" s="65"/>
      <c r="F16" s="65"/>
      <c r="G16" s="66"/>
    </row>
    <row r="17" spans="1:7" ht="33" customHeight="1" x14ac:dyDescent="0.3">
      <c r="A17" s="278"/>
      <c r="B17" s="65"/>
      <c r="C17" s="65"/>
      <c r="D17" s="65"/>
      <c r="E17" s="65"/>
      <c r="F17" s="65"/>
      <c r="G17" s="66"/>
    </row>
    <row r="18" spans="1:7" ht="33" customHeight="1" x14ac:dyDescent="0.3">
      <c r="A18" s="279"/>
      <c r="B18" s="76"/>
      <c r="C18" s="76"/>
      <c r="D18" s="76"/>
      <c r="E18" s="76"/>
      <c r="F18" s="76"/>
      <c r="G18" s="77"/>
    </row>
    <row r="21" spans="1:7" ht="15.75" customHeight="1" x14ac:dyDescent="0.3"/>
    <row r="22" spans="1:7" ht="15.75" customHeight="1" x14ac:dyDescent="0.3"/>
    <row r="23" spans="1:7" ht="15.75" customHeight="1" x14ac:dyDescent="0.3"/>
    <row r="24" spans="1:7" ht="15.75" customHeight="1" x14ac:dyDescent="0.3"/>
    <row r="25" spans="1:7" ht="15.75" customHeight="1" x14ac:dyDescent="0.3"/>
    <row r="26" spans="1:7" ht="15.75" customHeight="1" x14ac:dyDescent="0.3"/>
    <row r="27" spans="1:7" ht="15.75" customHeight="1" x14ac:dyDescent="0.3"/>
    <row r="28" spans="1:7" ht="15.75" customHeight="1" x14ac:dyDescent="0.3"/>
    <row r="29" spans="1:7" ht="15.75" customHeight="1" x14ac:dyDescent="0.3"/>
    <row r="30" spans="1:7" ht="15.75" customHeight="1" x14ac:dyDescent="0.3"/>
    <row r="31" spans="1:7" ht="15.75" customHeight="1" x14ac:dyDescent="0.3"/>
    <row r="32" spans="1:7"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1000"/>
  <sheetViews>
    <sheetView workbookViewId="0">
      <selection activeCell="B13" sqref="B13:C13"/>
    </sheetView>
  </sheetViews>
  <sheetFormatPr baseColWidth="10" defaultColWidth="14.44140625" defaultRowHeight="15" customHeight="1" x14ac:dyDescent="0.3"/>
  <cols>
    <col min="1" max="1" width="30.44140625" customWidth="1"/>
    <col min="2" max="2" width="78.88671875" customWidth="1"/>
    <col min="3" max="3" width="10" customWidth="1"/>
    <col min="4" max="4" width="20.109375" customWidth="1"/>
    <col min="5" max="5" width="15.88671875" customWidth="1"/>
    <col min="6" max="6" width="10.6640625" customWidth="1"/>
  </cols>
  <sheetData>
    <row r="1" spans="1:5" ht="14.4" x14ac:dyDescent="0.3">
      <c r="A1" s="376" t="e" vm="1">
        <v>#VALUE!</v>
      </c>
      <c r="B1" s="377" t="str">
        <f>CONTEXTO!B1</f>
        <v xml:space="preserve">PROCESO:  SISTEMA INTEGRADO DE GESTIÓN </v>
      </c>
      <c r="C1" s="78" t="s">
        <v>158</v>
      </c>
      <c r="D1" s="79" t="s">
        <v>159</v>
      </c>
      <c r="E1" s="378"/>
    </row>
    <row r="2" spans="1:5" ht="14.4" x14ac:dyDescent="0.3">
      <c r="A2" s="278"/>
      <c r="B2" s="363"/>
      <c r="C2" s="80" t="s">
        <v>129</v>
      </c>
      <c r="D2" s="81">
        <v>5</v>
      </c>
      <c r="E2" s="290"/>
    </row>
    <row r="3" spans="1:5" ht="14.4" x14ac:dyDescent="0.3">
      <c r="A3" s="278"/>
      <c r="B3" s="379" t="s">
        <v>160</v>
      </c>
      <c r="C3" s="80" t="s">
        <v>161</v>
      </c>
      <c r="D3" s="82">
        <v>45343</v>
      </c>
      <c r="E3" s="290"/>
    </row>
    <row r="4" spans="1:5" ht="14.4" x14ac:dyDescent="0.3">
      <c r="A4" s="279"/>
      <c r="B4" s="380"/>
      <c r="C4" s="83" t="s">
        <v>132</v>
      </c>
      <c r="D4" s="84" t="s">
        <v>162</v>
      </c>
      <c r="E4" s="291"/>
    </row>
    <row r="5" spans="1:5" ht="14.4" x14ac:dyDescent="0.3">
      <c r="A5" s="381"/>
      <c r="B5" s="284"/>
      <c r="C5" s="284"/>
      <c r="D5" s="284"/>
      <c r="E5" s="284"/>
    </row>
    <row r="6" spans="1:5" ht="14.4" x14ac:dyDescent="0.3">
      <c r="A6" s="382" t="str">
        <f>+CONTEXTO!A8</f>
        <v>PROCESO: GESTIÓN HUMANA</v>
      </c>
      <c r="B6" s="281"/>
      <c r="C6" s="281"/>
      <c r="D6" s="281"/>
      <c r="E6" s="305"/>
    </row>
    <row r="7" spans="1:5" ht="14.4" x14ac:dyDescent="0.3">
      <c r="A7" s="347"/>
      <c r="B7" s="339"/>
      <c r="C7" s="339"/>
      <c r="D7" s="339"/>
      <c r="E7" s="348"/>
    </row>
    <row r="8" spans="1:5" ht="14.4" x14ac:dyDescent="0.3">
      <c r="A8" s="383" t="str">
        <f>+CONTEXTO!A9</f>
        <v xml:space="preserve">OBJETIVO: DESARROLLAR LAS ACTIVIDADES ENCAMINADAS A LA ADMINISTRACIÓN DE LA PLANTA DE PERSONAL DE LA ENTIDAD, PROMOVIENDO LAS COMPETENCIAS, HABILIDADES Y CONOCIMIENTOS DE LOS SERVIDORES PÚBLICOS, EL MEJORAMIENTO DEL CLIMA LABORAL, EL BIENESTAR SOCIAL, EL FOMENTO DE LOS VALORES Y PRINCIPIOS ÉTICOS, CON EL PROPÓSITO DE TENER SERVIDORES ÍNTEGROS Y COMPROMETIDOS PERMANENTEMENTE CON LA ADMINISTRACIÓN MUNICIPAL
</v>
      </c>
      <c r="B8" s="325"/>
      <c r="C8" s="325"/>
      <c r="D8" s="325"/>
      <c r="E8" s="326"/>
    </row>
    <row r="9" spans="1:5" ht="27" customHeight="1" x14ac:dyDescent="0.3">
      <c r="A9" s="306"/>
      <c r="B9" s="287"/>
      <c r="C9" s="287"/>
      <c r="D9" s="287"/>
      <c r="E9" s="307"/>
    </row>
    <row r="10" spans="1:5" ht="14.4" x14ac:dyDescent="0.3">
      <c r="A10" s="384"/>
      <c r="B10" s="385"/>
      <c r="C10" s="385"/>
      <c r="D10" s="385"/>
      <c r="E10" s="386"/>
    </row>
    <row r="11" spans="1:5" ht="27.75" customHeight="1" x14ac:dyDescent="0.3">
      <c r="A11" s="373" t="s">
        <v>163</v>
      </c>
      <c r="B11" s="374" t="s">
        <v>164</v>
      </c>
      <c r="C11" s="282"/>
      <c r="D11" s="372" t="s">
        <v>165</v>
      </c>
      <c r="E11" s="294"/>
    </row>
    <row r="12" spans="1:5" ht="14.4" x14ac:dyDescent="0.3">
      <c r="A12" s="337"/>
      <c r="B12" s="338"/>
      <c r="C12" s="340"/>
      <c r="D12" s="85" t="s">
        <v>166</v>
      </c>
      <c r="E12" s="86" t="s">
        <v>167</v>
      </c>
    </row>
    <row r="13" spans="1:5" ht="33" customHeight="1" x14ac:dyDescent="0.3">
      <c r="A13" s="375" t="s">
        <v>168</v>
      </c>
      <c r="B13" s="387" t="s">
        <v>169</v>
      </c>
      <c r="C13" s="351"/>
      <c r="D13" s="87"/>
      <c r="E13" s="19"/>
    </row>
    <row r="14" spans="1:5" ht="33" customHeight="1" x14ac:dyDescent="0.3">
      <c r="A14" s="278"/>
      <c r="B14" s="387" t="s">
        <v>170</v>
      </c>
      <c r="C14" s="351"/>
      <c r="D14" s="87"/>
      <c r="E14" s="19"/>
    </row>
    <row r="15" spans="1:5" ht="33" customHeight="1" x14ac:dyDescent="0.3">
      <c r="A15" s="278"/>
      <c r="B15" s="387" t="s">
        <v>171</v>
      </c>
      <c r="C15" s="351"/>
      <c r="D15" s="87"/>
      <c r="E15" s="19"/>
    </row>
    <row r="16" spans="1:5" ht="33" customHeight="1" x14ac:dyDescent="0.3">
      <c r="A16" s="278"/>
      <c r="B16" s="387" t="s">
        <v>172</v>
      </c>
      <c r="C16" s="351"/>
      <c r="D16" s="87"/>
      <c r="E16" s="19"/>
    </row>
    <row r="17" spans="1:5" ht="33" customHeight="1" x14ac:dyDescent="0.3">
      <c r="A17" s="278"/>
      <c r="B17" s="387" t="s">
        <v>173</v>
      </c>
      <c r="C17" s="351"/>
      <c r="D17" s="87"/>
      <c r="E17" s="19"/>
    </row>
    <row r="18" spans="1:5" ht="33" customHeight="1" x14ac:dyDescent="0.3">
      <c r="A18" s="278"/>
      <c r="B18" s="387" t="s">
        <v>174</v>
      </c>
      <c r="C18" s="351"/>
      <c r="D18" s="87"/>
      <c r="E18" s="19"/>
    </row>
    <row r="19" spans="1:5" ht="33" customHeight="1" x14ac:dyDescent="0.3">
      <c r="A19" s="278"/>
      <c r="B19" s="387" t="s">
        <v>175</v>
      </c>
      <c r="C19" s="351"/>
      <c r="D19" s="87"/>
      <c r="E19" s="19"/>
    </row>
    <row r="20" spans="1:5" ht="33" customHeight="1" x14ac:dyDescent="0.3">
      <c r="A20" s="278"/>
      <c r="B20" s="387" t="s">
        <v>176</v>
      </c>
      <c r="C20" s="351"/>
      <c r="D20" s="87"/>
      <c r="E20" s="19"/>
    </row>
    <row r="21" spans="1:5" ht="33" customHeight="1" x14ac:dyDescent="0.3">
      <c r="A21" s="278"/>
      <c r="B21" s="387" t="s">
        <v>177</v>
      </c>
      <c r="C21" s="351"/>
      <c r="D21" s="87"/>
      <c r="E21" s="19"/>
    </row>
    <row r="22" spans="1:5" ht="33" customHeight="1" x14ac:dyDescent="0.3">
      <c r="A22" s="278"/>
      <c r="B22" s="387" t="s">
        <v>178</v>
      </c>
      <c r="C22" s="351"/>
      <c r="D22" s="87"/>
      <c r="E22" s="19"/>
    </row>
    <row r="23" spans="1:5" ht="33" customHeight="1" x14ac:dyDescent="0.3">
      <c r="A23" s="278"/>
      <c r="B23" s="387" t="s">
        <v>179</v>
      </c>
      <c r="C23" s="351"/>
      <c r="D23" s="87"/>
      <c r="E23" s="19"/>
    </row>
    <row r="24" spans="1:5" ht="33" customHeight="1" x14ac:dyDescent="0.3">
      <c r="A24" s="278"/>
      <c r="B24" s="387" t="s">
        <v>180</v>
      </c>
      <c r="C24" s="351"/>
      <c r="D24" s="87"/>
      <c r="E24" s="19"/>
    </row>
    <row r="25" spans="1:5" ht="33" customHeight="1" x14ac:dyDescent="0.3">
      <c r="A25" s="278"/>
      <c r="B25" s="387" t="s">
        <v>181</v>
      </c>
      <c r="C25" s="351"/>
      <c r="D25" s="87"/>
      <c r="E25" s="19"/>
    </row>
    <row r="26" spans="1:5" ht="33" customHeight="1" x14ac:dyDescent="0.3">
      <c r="A26" s="278"/>
      <c r="B26" s="387" t="s">
        <v>182</v>
      </c>
      <c r="C26" s="351"/>
      <c r="D26" s="87"/>
      <c r="E26" s="19"/>
    </row>
    <row r="27" spans="1:5" ht="33" customHeight="1" x14ac:dyDescent="0.3">
      <c r="A27" s="278"/>
      <c r="B27" s="387" t="s">
        <v>183</v>
      </c>
      <c r="C27" s="351"/>
      <c r="D27" s="87"/>
      <c r="E27" s="19"/>
    </row>
    <row r="28" spans="1:5" ht="33" customHeight="1" x14ac:dyDescent="0.3">
      <c r="A28" s="278"/>
      <c r="B28" s="387" t="s">
        <v>184</v>
      </c>
      <c r="C28" s="351"/>
      <c r="D28" s="87"/>
      <c r="E28" s="19"/>
    </row>
    <row r="29" spans="1:5" ht="33" customHeight="1" x14ac:dyDescent="0.3">
      <c r="A29" s="278"/>
      <c r="B29" s="387" t="s">
        <v>185</v>
      </c>
      <c r="C29" s="351"/>
      <c r="D29" s="87"/>
      <c r="E29" s="19"/>
    </row>
    <row r="30" spans="1:5" ht="33" customHeight="1" x14ac:dyDescent="0.3">
      <c r="A30" s="278"/>
      <c r="B30" s="387" t="s">
        <v>186</v>
      </c>
      <c r="C30" s="351"/>
      <c r="D30" s="87"/>
      <c r="E30" s="19"/>
    </row>
    <row r="31" spans="1:5" ht="33" customHeight="1" x14ac:dyDescent="0.3">
      <c r="A31" s="278"/>
      <c r="B31" s="360" t="s">
        <v>187</v>
      </c>
      <c r="C31" s="351"/>
      <c r="D31" s="87"/>
      <c r="E31" s="19"/>
    </row>
    <row r="32" spans="1:5" ht="33" customHeight="1" x14ac:dyDescent="0.3">
      <c r="A32" s="278"/>
      <c r="B32" s="387" t="s">
        <v>188</v>
      </c>
      <c r="C32" s="351"/>
      <c r="D32" s="87"/>
      <c r="E32" s="19"/>
    </row>
    <row r="33" spans="1:5" ht="22.5" customHeight="1" x14ac:dyDescent="0.3">
      <c r="A33" s="278"/>
      <c r="B33" s="371" t="s">
        <v>189</v>
      </c>
      <c r="C33" s="331"/>
      <c r="D33" s="331"/>
      <c r="E33" s="332"/>
    </row>
    <row r="34" spans="1:5" ht="33" customHeight="1" x14ac:dyDescent="0.3">
      <c r="A34" s="278"/>
      <c r="B34" s="360" t="s">
        <v>190</v>
      </c>
      <c r="C34" s="351"/>
      <c r="D34" s="87"/>
      <c r="E34" s="88"/>
    </row>
    <row r="35" spans="1:5" ht="33" customHeight="1" x14ac:dyDescent="0.3">
      <c r="A35" s="278"/>
      <c r="B35" s="360" t="s">
        <v>191</v>
      </c>
      <c r="C35" s="351"/>
      <c r="D35" s="87"/>
      <c r="E35" s="88"/>
    </row>
    <row r="36" spans="1:5" ht="33" customHeight="1" x14ac:dyDescent="0.3">
      <c r="A36" s="278"/>
      <c r="B36" s="360" t="s">
        <v>192</v>
      </c>
      <c r="C36" s="351"/>
      <c r="D36" s="87"/>
      <c r="E36" s="88"/>
    </row>
    <row r="37" spans="1:5" ht="33" customHeight="1" x14ac:dyDescent="0.3">
      <c r="A37" s="278"/>
      <c r="B37" s="360" t="s">
        <v>193</v>
      </c>
      <c r="C37" s="351"/>
      <c r="D37" s="87"/>
      <c r="E37" s="88"/>
    </row>
    <row r="38" spans="1:5" ht="33" customHeight="1" x14ac:dyDescent="0.3">
      <c r="A38" s="278"/>
      <c r="B38" s="360" t="s">
        <v>194</v>
      </c>
      <c r="C38" s="351"/>
      <c r="D38" s="87"/>
      <c r="E38" s="88"/>
    </row>
    <row r="39" spans="1:5" ht="33" customHeight="1" x14ac:dyDescent="0.3">
      <c r="A39" s="278"/>
      <c r="B39" s="360" t="s">
        <v>195</v>
      </c>
      <c r="C39" s="351"/>
      <c r="D39" s="87"/>
      <c r="E39" s="88"/>
    </row>
    <row r="40" spans="1:5" ht="33" customHeight="1" x14ac:dyDescent="0.3">
      <c r="A40" s="278"/>
      <c r="B40" s="360" t="s">
        <v>196</v>
      </c>
      <c r="C40" s="351"/>
      <c r="D40" s="87"/>
      <c r="E40" s="88"/>
    </row>
    <row r="41" spans="1:5" ht="33" customHeight="1" x14ac:dyDescent="0.3">
      <c r="A41" s="278"/>
      <c r="B41" s="360" t="s">
        <v>197</v>
      </c>
      <c r="C41" s="351"/>
      <c r="D41" s="87"/>
      <c r="E41" s="88"/>
    </row>
    <row r="42" spans="1:5" ht="33" customHeight="1" x14ac:dyDescent="0.3">
      <c r="A42" s="278"/>
      <c r="B42" s="360" t="s">
        <v>198</v>
      </c>
      <c r="C42" s="351"/>
      <c r="D42" s="87"/>
      <c r="E42" s="88"/>
    </row>
    <row r="43" spans="1:5" ht="33" customHeight="1" x14ac:dyDescent="0.3">
      <c r="A43" s="278"/>
      <c r="B43" s="360" t="s">
        <v>199</v>
      </c>
      <c r="C43" s="351"/>
      <c r="D43" s="87"/>
      <c r="E43" s="88"/>
    </row>
    <row r="44" spans="1:5" ht="33" customHeight="1" x14ac:dyDescent="0.3">
      <c r="A44" s="278"/>
      <c r="B44" s="360" t="s">
        <v>200</v>
      </c>
      <c r="C44" s="351"/>
      <c r="D44" s="87"/>
      <c r="E44" s="88"/>
    </row>
    <row r="45" spans="1:5" ht="33" customHeight="1" x14ac:dyDescent="0.3">
      <c r="A45" s="278"/>
      <c r="B45" s="360" t="s">
        <v>201</v>
      </c>
      <c r="C45" s="351"/>
      <c r="D45" s="87"/>
      <c r="E45" s="88"/>
    </row>
    <row r="46" spans="1:5" ht="33" customHeight="1" x14ac:dyDescent="0.3">
      <c r="A46" s="278"/>
      <c r="B46" s="360" t="s">
        <v>202</v>
      </c>
      <c r="C46" s="351"/>
      <c r="D46" s="87"/>
      <c r="E46" s="88"/>
    </row>
    <row r="47" spans="1:5" ht="33" customHeight="1" x14ac:dyDescent="0.3">
      <c r="A47" s="279"/>
      <c r="B47" s="295" t="s">
        <v>203</v>
      </c>
      <c r="C47" s="353"/>
      <c r="D47" s="89"/>
      <c r="E47" s="90"/>
    </row>
    <row r="48" spans="1:5" ht="15.75" customHeight="1" x14ac:dyDescent="0.3">
      <c r="D48" s="55"/>
    </row>
    <row r="49" spans="1:5" ht="15.75" customHeight="1" x14ac:dyDescent="0.3">
      <c r="D49" s="55"/>
    </row>
    <row r="50" spans="1:5" ht="30.75" customHeight="1" x14ac:dyDescent="0.3">
      <c r="A50" s="373" t="s">
        <v>163</v>
      </c>
      <c r="B50" s="374" t="s">
        <v>164</v>
      </c>
      <c r="C50" s="282"/>
      <c r="D50" s="372" t="s">
        <v>204</v>
      </c>
      <c r="E50" s="294"/>
    </row>
    <row r="51" spans="1:5" ht="15.75" customHeight="1" x14ac:dyDescent="0.3">
      <c r="A51" s="337"/>
      <c r="B51" s="338"/>
      <c r="C51" s="340"/>
      <c r="D51" s="85" t="s">
        <v>166</v>
      </c>
      <c r="E51" s="86" t="s">
        <v>167</v>
      </c>
    </row>
    <row r="52" spans="1:5" ht="33" customHeight="1" x14ac:dyDescent="0.3">
      <c r="A52" s="375"/>
      <c r="B52" s="360" t="s">
        <v>169</v>
      </c>
      <c r="C52" s="351"/>
      <c r="D52" s="87"/>
      <c r="E52" s="88"/>
    </row>
    <row r="53" spans="1:5" ht="33" customHeight="1" x14ac:dyDescent="0.3">
      <c r="A53" s="278"/>
      <c r="B53" s="360" t="s">
        <v>170</v>
      </c>
      <c r="C53" s="351"/>
      <c r="D53" s="87"/>
      <c r="E53" s="88"/>
    </row>
    <row r="54" spans="1:5" ht="33" customHeight="1" x14ac:dyDescent="0.3">
      <c r="A54" s="278"/>
      <c r="B54" s="360" t="s">
        <v>171</v>
      </c>
      <c r="C54" s="351"/>
      <c r="D54" s="87"/>
      <c r="E54" s="88"/>
    </row>
    <row r="55" spans="1:5" ht="33" customHeight="1" x14ac:dyDescent="0.3">
      <c r="A55" s="278"/>
      <c r="B55" s="360" t="s">
        <v>172</v>
      </c>
      <c r="C55" s="351"/>
      <c r="D55" s="87"/>
      <c r="E55" s="88"/>
    </row>
    <row r="56" spans="1:5" ht="33" customHeight="1" x14ac:dyDescent="0.3">
      <c r="A56" s="278"/>
      <c r="B56" s="360" t="s">
        <v>173</v>
      </c>
      <c r="C56" s="351"/>
      <c r="D56" s="87"/>
      <c r="E56" s="88"/>
    </row>
    <row r="57" spans="1:5" ht="33" customHeight="1" x14ac:dyDescent="0.3">
      <c r="A57" s="278"/>
      <c r="B57" s="360" t="s">
        <v>174</v>
      </c>
      <c r="C57" s="351"/>
      <c r="D57" s="87"/>
      <c r="E57" s="88"/>
    </row>
    <row r="58" spans="1:5" ht="33" customHeight="1" x14ac:dyDescent="0.3">
      <c r="A58" s="278"/>
      <c r="B58" s="360" t="s">
        <v>175</v>
      </c>
      <c r="C58" s="351"/>
      <c r="D58" s="87"/>
      <c r="E58" s="88"/>
    </row>
    <row r="59" spans="1:5" ht="33" customHeight="1" x14ac:dyDescent="0.3">
      <c r="A59" s="278"/>
      <c r="B59" s="360" t="s">
        <v>176</v>
      </c>
      <c r="C59" s="351"/>
      <c r="D59" s="87"/>
      <c r="E59" s="88"/>
    </row>
    <row r="60" spans="1:5" ht="33" customHeight="1" x14ac:dyDescent="0.3">
      <c r="A60" s="278"/>
      <c r="B60" s="360" t="s">
        <v>177</v>
      </c>
      <c r="C60" s="351"/>
      <c r="D60" s="87"/>
      <c r="E60" s="88"/>
    </row>
    <row r="61" spans="1:5" ht="33" customHeight="1" x14ac:dyDescent="0.3">
      <c r="A61" s="278"/>
      <c r="B61" s="360" t="s">
        <v>178</v>
      </c>
      <c r="C61" s="351"/>
      <c r="D61" s="87"/>
      <c r="E61" s="88"/>
    </row>
    <row r="62" spans="1:5" ht="33" customHeight="1" x14ac:dyDescent="0.3">
      <c r="A62" s="278"/>
      <c r="B62" s="360" t="s">
        <v>179</v>
      </c>
      <c r="C62" s="351"/>
      <c r="D62" s="87"/>
      <c r="E62" s="88"/>
    </row>
    <row r="63" spans="1:5" ht="33" customHeight="1" x14ac:dyDescent="0.3">
      <c r="A63" s="278"/>
      <c r="B63" s="360" t="s">
        <v>180</v>
      </c>
      <c r="C63" s="351"/>
      <c r="D63" s="87"/>
      <c r="E63" s="88"/>
    </row>
    <row r="64" spans="1:5" ht="33" customHeight="1" x14ac:dyDescent="0.3">
      <c r="A64" s="278"/>
      <c r="B64" s="360" t="s">
        <v>181</v>
      </c>
      <c r="C64" s="351"/>
      <c r="D64" s="87"/>
      <c r="E64" s="88"/>
    </row>
    <row r="65" spans="1:5" ht="33" customHeight="1" x14ac:dyDescent="0.3">
      <c r="A65" s="278"/>
      <c r="B65" s="360" t="s">
        <v>182</v>
      </c>
      <c r="C65" s="351"/>
      <c r="D65" s="87"/>
      <c r="E65" s="88"/>
    </row>
    <row r="66" spans="1:5" ht="33" customHeight="1" x14ac:dyDescent="0.3">
      <c r="A66" s="278"/>
      <c r="B66" s="360" t="s">
        <v>183</v>
      </c>
      <c r="C66" s="351"/>
      <c r="D66" s="87"/>
      <c r="E66" s="88"/>
    </row>
    <row r="67" spans="1:5" ht="33" customHeight="1" x14ac:dyDescent="0.3">
      <c r="A67" s="278"/>
      <c r="B67" s="360" t="s">
        <v>184</v>
      </c>
      <c r="C67" s="351"/>
      <c r="D67" s="87"/>
      <c r="E67" s="88"/>
    </row>
    <row r="68" spans="1:5" ht="33" customHeight="1" x14ac:dyDescent="0.3">
      <c r="A68" s="278"/>
      <c r="B68" s="360" t="s">
        <v>185</v>
      </c>
      <c r="C68" s="351"/>
      <c r="D68" s="87"/>
      <c r="E68" s="88"/>
    </row>
    <row r="69" spans="1:5" ht="33" customHeight="1" x14ac:dyDescent="0.3">
      <c r="A69" s="278"/>
      <c r="B69" s="360" t="s">
        <v>186</v>
      </c>
      <c r="C69" s="351"/>
      <c r="D69" s="87"/>
      <c r="E69" s="88"/>
    </row>
    <row r="70" spans="1:5" ht="33" customHeight="1" x14ac:dyDescent="0.3">
      <c r="A70" s="278"/>
      <c r="B70" s="360" t="s">
        <v>187</v>
      </c>
      <c r="C70" s="351"/>
      <c r="D70" s="87"/>
      <c r="E70" s="88"/>
    </row>
    <row r="71" spans="1:5" ht="33" customHeight="1" x14ac:dyDescent="0.3">
      <c r="A71" s="278"/>
      <c r="B71" s="360" t="s">
        <v>188</v>
      </c>
      <c r="C71" s="351"/>
      <c r="D71" s="87"/>
      <c r="E71" s="88"/>
    </row>
    <row r="72" spans="1:5" ht="33" customHeight="1" x14ac:dyDescent="0.3">
      <c r="A72" s="278"/>
      <c r="B72" s="371" t="s">
        <v>189</v>
      </c>
      <c r="C72" s="331"/>
      <c r="D72" s="331"/>
      <c r="E72" s="332"/>
    </row>
    <row r="73" spans="1:5" ht="33" customHeight="1" x14ac:dyDescent="0.3">
      <c r="A73" s="278"/>
      <c r="B73" s="360" t="s">
        <v>190</v>
      </c>
      <c r="C73" s="351"/>
      <c r="D73" s="87"/>
      <c r="E73" s="88"/>
    </row>
    <row r="74" spans="1:5" ht="33" customHeight="1" x14ac:dyDescent="0.3">
      <c r="A74" s="278"/>
      <c r="B74" s="360" t="s">
        <v>191</v>
      </c>
      <c r="C74" s="351"/>
      <c r="D74" s="87"/>
      <c r="E74" s="88"/>
    </row>
    <row r="75" spans="1:5" ht="33" customHeight="1" x14ac:dyDescent="0.3">
      <c r="A75" s="278"/>
      <c r="B75" s="360" t="s">
        <v>192</v>
      </c>
      <c r="C75" s="351"/>
      <c r="D75" s="87"/>
      <c r="E75" s="88"/>
    </row>
    <row r="76" spans="1:5" ht="33" customHeight="1" x14ac:dyDescent="0.3">
      <c r="A76" s="278"/>
      <c r="B76" s="360" t="s">
        <v>193</v>
      </c>
      <c r="C76" s="351"/>
      <c r="D76" s="87"/>
      <c r="E76" s="88"/>
    </row>
    <row r="77" spans="1:5" ht="33" customHeight="1" x14ac:dyDescent="0.3">
      <c r="A77" s="278"/>
      <c r="B77" s="360" t="s">
        <v>194</v>
      </c>
      <c r="C77" s="351"/>
      <c r="D77" s="87"/>
      <c r="E77" s="88"/>
    </row>
    <row r="78" spans="1:5" ht="33" customHeight="1" x14ac:dyDescent="0.3">
      <c r="A78" s="278"/>
      <c r="B78" s="360" t="s">
        <v>195</v>
      </c>
      <c r="C78" s="351"/>
      <c r="D78" s="87"/>
      <c r="E78" s="88"/>
    </row>
    <row r="79" spans="1:5" ht="33" customHeight="1" x14ac:dyDescent="0.3">
      <c r="A79" s="278"/>
      <c r="B79" s="360" t="s">
        <v>196</v>
      </c>
      <c r="C79" s="351"/>
      <c r="D79" s="87"/>
      <c r="E79" s="88"/>
    </row>
    <row r="80" spans="1:5" ht="33" customHeight="1" x14ac:dyDescent="0.3">
      <c r="A80" s="278"/>
      <c r="B80" s="360" t="s">
        <v>197</v>
      </c>
      <c r="C80" s="351"/>
      <c r="D80" s="87"/>
      <c r="E80" s="88"/>
    </row>
    <row r="81" spans="1:5" ht="33" customHeight="1" x14ac:dyDescent="0.3">
      <c r="A81" s="278"/>
      <c r="B81" s="360" t="s">
        <v>198</v>
      </c>
      <c r="C81" s="351"/>
      <c r="D81" s="87"/>
      <c r="E81" s="88"/>
    </row>
    <row r="82" spans="1:5" ht="33" customHeight="1" x14ac:dyDescent="0.3">
      <c r="A82" s="278"/>
      <c r="B82" s="360" t="s">
        <v>199</v>
      </c>
      <c r="C82" s="351"/>
      <c r="D82" s="87"/>
      <c r="E82" s="88"/>
    </row>
    <row r="83" spans="1:5" ht="33" customHeight="1" x14ac:dyDescent="0.3">
      <c r="A83" s="278"/>
      <c r="B83" s="360" t="s">
        <v>200</v>
      </c>
      <c r="C83" s="351"/>
      <c r="D83" s="87"/>
      <c r="E83" s="88"/>
    </row>
    <row r="84" spans="1:5" ht="33" customHeight="1" x14ac:dyDescent="0.3">
      <c r="A84" s="278"/>
      <c r="B84" s="360" t="s">
        <v>201</v>
      </c>
      <c r="C84" s="351"/>
      <c r="D84" s="87"/>
      <c r="E84" s="88"/>
    </row>
    <row r="85" spans="1:5" ht="33" customHeight="1" x14ac:dyDescent="0.3">
      <c r="A85" s="278"/>
      <c r="B85" s="360" t="s">
        <v>202</v>
      </c>
      <c r="C85" s="351"/>
      <c r="D85" s="87"/>
      <c r="E85" s="88"/>
    </row>
    <row r="86" spans="1:5" ht="33" customHeight="1" x14ac:dyDescent="0.3">
      <c r="A86" s="279"/>
      <c r="B86" s="295" t="s">
        <v>203</v>
      </c>
      <c r="C86" s="353"/>
      <c r="D86" s="89"/>
      <c r="E86" s="90"/>
    </row>
    <row r="87" spans="1:5" ht="15.75" customHeight="1" x14ac:dyDescent="0.3">
      <c r="D87" s="55"/>
    </row>
    <row r="88" spans="1:5" ht="15.75" customHeight="1" x14ac:dyDescent="0.3">
      <c r="D88" s="55"/>
    </row>
    <row r="89" spans="1:5" ht="28.5" customHeight="1" x14ac:dyDescent="0.3">
      <c r="A89" s="373" t="s">
        <v>163</v>
      </c>
      <c r="B89" s="374" t="s">
        <v>164</v>
      </c>
      <c r="C89" s="282"/>
      <c r="D89" s="372" t="s">
        <v>205</v>
      </c>
      <c r="E89" s="294"/>
    </row>
    <row r="90" spans="1:5" ht="15.75" customHeight="1" x14ac:dyDescent="0.3">
      <c r="A90" s="337"/>
      <c r="B90" s="338"/>
      <c r="C90" s="340"/>
      <c r="D90" s="85" t="s">
        <v>166</v>
      </c>
      <c r="E90" s="86" t="s">
        <v>167</v>
      </c>
    </row>
    <row r="91" spans="1:5" ht="33" customHeight="1" x14ac:dyDescent="0.3">
      <c r="A91" s="375"/>
      <c r="B91" s="387" t="s">
        <v>169</v>
      </c>
      <c r="C91" s="351"/>
      <c r="D91" s="87"/>
      <c r="E91" s="19"/>
    </row>
    <row r="92" spans="1:5" ht="33" customHeight="1" x14ac:dyDescent="0.3">
      <c r="A92" s="278"/>
      <c r="B92" s="387" t="s">
        <v>170</v>
      </c>
      <c r="C92" s="351"/>
      <c r="D92" s="87"/>
      <c r="E92" s="19"/>
    </row>
    <row r="93" spans="1:5" ht="33" customHeight="1" x14ac:dyDescent="0.3">
      <c r="A93" s="278"/>
      <c r="B93" s="387" t="s">
        <v>171</v>
      </c>
      <c r="C93" s="351"/>
      <c r="D93" s="87"/>
      <c r="E93" s="19"/>
    </row>
    <row r="94" spans="1:5" ht="33" customHeight="1" x14ac:dyDescent="0.3">
      <c r="A94" s="278"/>
      <c r="B94" s="387" t="s">
        <v>172</v>
      </c>
      <c r="C94" s="351"/>
      <c r="D94" s="87"/>
      <c r="E94" s="19"/>
    </row>
    <row r="95" spans="1:5" ht="33" customHeight="1" x14ac:dyDescent="0.3">
      <c r="A95" s="278"/>
      <c r="B95" s="387" t="s">
        <v>173</v>
      </c>
      <c r="C95" s="351"/>
      <c r="D95" s="87"/>
      <c r="E95" s="19"/>
    </row>
    <row r="96" spans="1:5" ht="33" customHeight="1" x14ac:dyDescent="0.3">
      <c r="A96" s="278"/>
      <c r="B96" s="387" t="s">
        <v>174</v>
      </c>
      <c r="C96" s="351"/>
      <c r="D96" s="87"/>
      <c r="E96" s="19"/>
    </row>
    <row r="97" spans="1:5" ht="33" customHeight="1" x14ac:dyDescent="0.3">
      <c r="A97" s="278"/>
      <c r="B97" s="387" t="s">
        <v>175</v>
      </c>
      <c r="C97" s="351"/>
      <c r="D97" s="87"/>
      <c r="E97" s="19"/>
    </row>
    <row r="98" spans="1:5" ht="33" customHeight="1" x14ac:dyDescent="0.3">
      <c r="A98" s="278"/>
      <c r="B98" s="387" t="s">
        <v>176</v>
      </c>
      <c r="C98" s="351"/>
      <c r="D98" s="87"/>
      <c r="E98" s="19"/>
    </row>
    <row r="99" spans="1:5" ht="33" customHeight="1" x14ac:dyDescent="0.3">
      <c r="A99" s="278"/>
      <c r="B99" s="387" t="s">
        <v>177</v>
      </c>
      <c r="C99" s="351"/>
      <c r="D99" s="87"/>
      <c r="E99" s="19"/>
    </row>
    <row r="100" spans="1:5" ht="33" customHeight="1" x14ac:dyDescent="0.3">
      <c r="A100" s="278"/>
      <c r="B100" s="387" t="s">
        <v>178</v>
      </c>
      <c r="C100" s="351"/>
      <c r="D100" s="87"/>
      <c r="E100" s="19"/>
    </row>
    <row r="101" spans="1:5" ht="33" customHeight="1" x14ac:dyDescent="0.3">
      <c r="A101" s="278"/>
      <c r="B101" s="387" t="s">
        <v>179</v>
      </c>
      <c r="C101" s="351"/>
      <c r="D101" s="87"/>
      <c r="E101" s="19"/>
    </row>
    <row r="102" spans="1:5" ht="33" customHeight="1" x14ac:dyDescent="0.3">
      <c r="A102" s="278"/>
      <c r="B102" s="387" t="s">
        <v>180</v>
      </c>
      <c r="C102" s="351"/>
      <c r="D102" s="87"/>
      <c r="E102" s="19"/>
    </row>
    <row r="103" spans="1:5" ht="33" customHeight="1" x14ac:dyDescent="0.3">
      <c r="A103" s="278"/>
      <c r="B103" s="387" t="s">
        <v>181</v>
      </c>
      <c r="C103" s="351"/>
      <c r="D103" s="87"/>
      <c r="E103" s="19"/>
    </row>
    <row r="104" spans="1:5" ht="33" customHeight="1" x14ac:dyDescent="0.3">
      <c r="A104" s="278"/>
      <c r="B104" s="387" t="s">
        <v>182</v>
      </c>
      <c r="C104" s="351"/>
      <c r="D104" s="87"/>
      <c r="E104" s="19"/>
    </row>
    <row r="105" spans="1:5" ht="33" customHeight="1" x14ac:dyDescent="0.3">
      <c r="A105" s="278"/>
      <c r="B105" s="387" t="s">
        <v>183</v>
      </c>
      <c r="C105" s="351"/>
      <c r="D105" s="87"/>
      <c r="E105" s="19"/>
    </row>
    <row r="106" spans="1:5" ht="33" customHeight="1" x14ac:dyDescent="0.3">
      <c r="A106" s="278"/>
      <c r="B106" s="387" t="s">
        <v>184</v>
      </c>
      <c r="C106" s="351"/>
      <c r="D106" s="87"/>
      <c r="E106" s="19"/>
    </row>
    <row r="107" spans="1:5" ht="33" customHeight="1" x14ac:dyDescent="0.3">
      <c r="A107" s="278"/>
      <c r="B107" s="387" t="s">
        <v>185</v>
      </c>
      <c r="C107" s="351"/>
      <c r="D107" s="87"/>
      <c r="E107" s="19"/>
    </row>
    <row r="108" spans="1:5" ht="33" customHeight="1" x14ac:dyDescent="0.3">
      <c r="A108" s="278"/>
      <c r="B108" s="387" t="s">
        <v>186</v>
      </c>
      <c r="C108" s="351"/>
      <c r="D108" s="87"/>
      <c r="E108" s="19"/>
    </row>
    <row r="109" spans="1:5" ht="33" customHeight="1" x14ac:dyDescent="0.3">
      <c r="A109" s="278"/>
      <c r="B109" s="360" t="s">
        <v>187</v>
      </c>
      <c r="C109" s="351"/>
      <c r="D109" s="87"/>
      <c r="E109" s="19"/>
    </row>
    <row r="110" spans="1:5" ht="33" customHeight="1" x14ac:dyDescent="0.3">
      <c r="A110" s="278"/>
      <c r="B110" s="387" t="s">
        <v>188</v>
      </c>
      <c r="C110" s="351"/>
      <c r="D110" s="87"/>
      <c r="E110" s="19"/>
    </row>
    <row r="111" spans="1:5" ht="33" customHeight="1" x14ac:dyDescent="0.3">
      <c r="A111" s="278"/>
      <c r="B111" s="371" t="s">
        <v>189</v>
      </c>
      <c r="C111" s="331"/>
      <c r="D111" s="331"/>
      <c r="E111" s="332"/>
    </row>
    <row r="112" spans="1:5" ht="33" customHeight="1" x14ac:dyDescent="0.3">
      <c r="A112" s="278"/>
      <c r="B112" s="360" t="s">
        <v>190</v>
      </c>
      <c r="C112" s="351"/>
      <c r="D112" s="87"/>
      <c r="E112" s="88"/>
    </row>
    <row r="113" spans="1:5" ht="33" customHeight="1" x14ac:dyDescent="0.3">
      <c r="A113" s="278"/>
      <c r="B113" s="360" t="s">
        <v>191</v>
      </c>
      <c r="C113" s="351"/>
      <c r="D113" s="87"/>
      <c r="E113" s="88"/>
    </row>
    <row r="114" spans="1:5" ht="33" customHeight="1" x14ac:dyDescent="0.3">
      <c r="A114" s="278"/>
      <c r="B114" s="360" t="s">
        <v>192</v>
      </c>
      <c r="C114" s="351"/>
      <c r="D114" s="87"/>
      <c r="E114" s="88"/>
    </row>
    <row r="115" spans="1:5" ht="33" customHeight="1" x14ac:dyDescent="0.3">
      <c r="A115" s="278"/>
      <c r="B115" s="360" t="s">
        <v>193</v>
      </c>
      <c r="C115" s="351"/>
      <c r="D115" s="87"/>
      <c r="E115" s="88"/>
    </row>
    <row r="116" spans="1:5" ht="33" customHeight="1" x14ac:dyDescent="0.3">
      <c r="A116" s="278"/>
      <c r="B116" s="360" t="s">
        <v>194</v>
      </c>
      <c r="C116" s="351"/>
      <c r="D116" s="87"/>
      <c r="E116" s="88"/>
    </row>
    <row r="117" spans="1:5" ht="33" customHeight="1" x14ac:dyDescent="0.3">
      <c r="A117" s="278"/>
      <c r="B117" s="360" t="s">
        <v>195</v>
      </c>
      <c r="C117" s="351"/>
      <c r="D117" s="87"/>
      <c r="E117" s="88"/>
    </row>
    <row r="118" spans="1:5" ht="33" customHeight="1" x14ac:dyDescent="0.3">
      <c r="A118" s="278"/>
      <c r="B118" s="360" t="s">
        <v>196</v>
      </c>
      <c r="C118" s="351"/>
      <c r="D118" s="87"/>
      <c r="E118" s="88"/>
    </row>
    <row r="119" spans="1:5" ht="33" customHeight="1" x14ac:dyDescent="0.3">
      <c r="A119" s="278"/>
      <c r="B119" s="360" t="s">
        <v>197</v>
      </c>
      <c r="C119" s="351"/>
      <c r="D119" s="87"/>
      <c r="E119" s="88"/>
    </row>
    <row r="120" spans="1:5" ht="33" customHeight="1" x14ac:dyDescent="0.3">
      <c r="A120" s="278"/>
      <c r="B120" s="360" t="s">
        <v>198</v>
      </c>
      <c r="C120" s="351"/>
      <c r="D120" s="87"/>
      <c r="E120" s="88"/>
    </row>
    <row r="121" spans="1:5" ht="33" customHeight="1" x14ac:dyDescent="0.3">
      <c r="A121" s="278"/>
      <c r="B121" s="360" t="s">
        <v>199</v>
      </c>
      <c r="C121" s="351"/>
      <c r="D121" s="87"/>
      <c r="E121" s="88"/>
    </row>
    <row r="122" spans="1:5" ht="33" customHeight="1" x14ac:dyDescent="0.3">
      <c r="A122" s="278"/>
      <c r="B122" s="360" t="s">
        <v>200</v>
      </c>
      <c r="C122" s="351"/>
      <c r="D122" s="87"/>
      <c r="E122" s="88"/>
    </row>
    <row r="123" spans="1:5" ht="33" customHeight="1" x14ac:dyDescent="0.3">
      <c r="A123" s="278"/>
      <c r="B123" s="360" t="s">
        <v>201</v>
      </c>
      <c r="C123" s="351"/>
      <c r="D123" s="87"/>
      <c r="E123" s="88"/>
    </row>
    <row r="124" spans="1:5" ht="33" customHeight="1" x14ac:dyDescent="0.3">
      <c r="A124" s="278"/>
      <c r="B124" s="360" t="s">
        <v>202</v>
      </c>
      <c r="C124" s="351"/>
      <c r="D124" s="87"/>
      <c r="E124" s="88"/>
    </row>
    <row r="125" spans="1:5" ht="33" customHeight="1" x14ac:dyDescent="0.3">
      <c r="A125" s="279"/>
      <c r="B125" s="295" t="s">
        <v>203</v>
      </c>
      <c r="C125" s="353"/>
      <c r="D125" s="89"/>
      <c r="E125" s="90"/>
    </row>
    <row r="126" spans="1:5" ht="15.75" customHeight="1" x14ac:dyDescent="0.3">
      <c r="D126" s="55"/>
    </row>
    <row r="127" spans="1:5" ht="15.75" customHeight="1" x14ac:dyDescent="0.3">
      <c r="D127" s="55"/>
    </row>
    <row r="128" spans="1:5" ht="30" customHeight="1" x14ac:dyDescent="0.3">
      <c r="A128" s="373" t="s">
        <v>163</v>
      </c>
      <c r="B128" s="374" t="s">
        <v>164</v>
      </c>
      <c r="C128" s="282"/>
      <c r="D128" s="372" t="s">
        <v>206</v>
      </c>
      <c r="E128" s="294"/>
    </row>
    <row r="129" spans="1:5" ht="15.75" customHeight="1" x14ac:dyDescent="0.3">
      <c r="A129" s="337"/>
      <c r="B129" s="338"/>
      <c r="C129" s="340"/>
      <c r="D129" s="85" t="s">
        <v>166</v>
      </c>
      <c r="E129" s="86" t="s">
        <v>167</v>
      </c>
    </row>
    <row r="130" spans="1:5" ht="33" customHeight="1" x14ac:dyDescent="0.3">
      <c r="A130" s="375"/>
      <c r="B130" s="360" t="s">
        <v>169</v>
      </c>
      <c r="C130" s="351"/>
      <c r="D130" s="87"/>
      <c r="E130" s="88"/>
    </row>
    <row r="131" spans="1:5" ht="33" customHeight="1" x14ac:dyDescent="0.3">
      <c r="A131" s="278"/>
      <c r="B131" s="360" t="s">
        <v>170</v>
      </c>
      <c r="C131" s="351"/>
      <c r="D131" s="87"/>
      <c r="E131" s="88"/>
    </row>
    <row r="132" spans="1:5" ht="33" customHeight="1" x14ac:dyDescent="0.3">
      <c r="A132" s="278"/>
      <c r="B132" s="360" t="s">
        <v>171</v>
      </c>
      <c r="C132" s="351"/>
      <c r="D132" s="87"/>
      <c r="E132" s="88"/>
    </row>
    <row r="133" spans="1:5" ht="33" customHeight="1" x14ac:dyDescent="0.3">
      <c r="A133" s="278"/>
      <c r="B133" s="360" t="s">
        <v>172</v>
      </c>
      <c r="C133" s="351"/>
      <c r="D133" s="87"/>
      <c r="E133" s="88"/>
    </row>
    <row r="134" spans="1:5" ht="33" customHeight="1" x14ac:dyDescent="0.3">
      <c r="A134" s="278"/>
      <c r="B134" s="360" t="s">
        <v>173</v>
      </c>
      <c r="C134" s="351"/>
      <c r="D134" s="87"/>
      <c r="E134" s="88"/>
    </row>
    <row r="135" spans="1:5" ht="33" customHeight="1" x14ac:dyDescent="0.3">
      <c r="A135" s="278"/>
      <c r="B135" s="360" t="s">
        <v>174</v>
      </c>
      <c r="C135" s="351"/>
      <c r="D135" s="87"/>
      <c r="E135" s="88"/>
    </row>
    <row r="136" spans="1:5" ht="33" customHeight="1" x14ac:dyDescent="0.3">
      <c r="A136" s="278"/>
      <c r="B136" s="360" t="s">
        <v>175</v>
      </c>
      <c r="C136" s="351"/>
      <c r="D136" s="87"/>
      <c r="E136" s="88"/>
    </row>
    <row r="137" spans="1:5" ht="33" customHeight="1" x14ac:dyDescent="0.3">
      <c r="A137" s="278"/>
      <c r="B137" s="360" t="s">
        <v>176</v>
      </c>
      <c r="C137" s="351"/>
      <c r="D137" s="87"/>
      <c r="E137" s="88"/>
    </row>
    <row r="138" spans="1:5" ht="33" customHeight="1" x14ac:dyDescent="0.3">
      <c r="A138" s="278"/>
      <c r="B138" s="360" t="s">
        <v>177</v>
      </c>
      <c r="C138" s="351"/>
      <c r="D138" s="87"/>
      <c r="E138" s="88"/>
    </row>
    <row r="139" spans="1:5" ht="33" customHeight="1" x14ac:dyDescent="0.3">
      <c r="A139" s="278"/>
      <c r="B139" s="360" t="s">
        <v>178</v>
      </c>
      <c r="C139" s="351"/>
      <c r="D139" s="87"/>
      <c r="E139" s="88"/>
    </row>
    <row r="140" spans="1:5" ht="33" customHeight="1" x14ac:dyDescent="0.3">
      <c r="A140" s="278"/>
      <c r="B140" s="360" t="s">
        <v>179</v>
      </c>
      <c r="C140" s="351"/>
      <c r="D140" s="87"/>
      <c r="E140" s="88"/>
    </row>
    <row r="141" spans="1:5" ht="33" customHeight="1" x14ac:dyDescent="0.3">
      <c r="A141" s="278"/>
      <c r="B141" s="360" t="s">
        <v>180</v>
      </c>
      <c r="C141" s="351"/>
      <c r="D141" s="87"/>
      <c r="E141" s="88"/>
    </row>
    <row r="142" spans="1:5" ht="33" customHeight="1" x14ac:dyDescent="0.3">
      <c r="A142" s="278"/>
      <c r="B142" s="360" t="s">
        <v>181</v>
      </c>
      <c r="C142" s="351"/>
      <c r="D142" s="87"/>
      <c r="E142" s="88"/>
    </row>
    <row r="143" spans="1:5" ht="33" customHeight="1" x14ac:dyDescent="0.3">
      <c r="A143" s="278"/>
      <c r="B143" s="360" t="s">
        <v>182</v>
      </c>
      <c r="C143" s="351"/>
      <c r="D143" s="87"/>
      <c r="E143" s="88"/>
    </row>
    <row r="144" spans="1:5" ht="33" customHeight="1" x14ac:dyDescent="0.3">
      <c r="A144" s="278"/>
      <c r="B144" s="360" t="s">
        <v>183</v>
      </c>
      <c r="C144" s="351"/>
      <c r="D144" s="87"/>
      <c r="E144" s="88"/>
    </row>
    <row r="145" spans="1:5" ht="33" customHeight="1" x14ac:dyDescent="0.3">
      <c r="A145" s="278"/>
      <c r="B145" s="360" t="s">
        <v>184</v>
      </c>
      <c r="C145" s="351"/>
      <c r="D145" s="87"/>
      <c r="E145" s="88"/>
    </row>
    <row r="146" spans="1:5" ht="33" customHeight="1" x14ac:dyDescent="0.3">
      <c r="A146" s="278"/>
      <c r="B146" s="360" t="s">
        <v>185</v>
      </c>
      <c r="C146" s="351"/>
      <c r="D146" s="87"/>
      <c r="E146" s="88"/>
    </row>
    <row r="147" spans="1:5" ht="33" customHeight="1" x14ac:dyDescent="0.3">
      <c r="A147" s="278"/>
      <c r="B147" s="360" t="s">
        <v>186</v>
      </c>
      <c r="C147" s="351"/>
      <c r="D147" s="87"/>
      <c r="E147" s="88"/>
    </row>
    <row r="148" spans="1:5" ht="33" customHeight="1" x14ac:dyDescent="0.3">
      <c r="A148" s="278"/>
      <c r="B148" s="360" t="s">
        <v>187</v>
      </c>
      <c r="C148" s="351"/>
      <c r="D148" s="87"/>
      <c r="E148" s="88"/>
    </row>
    <row r="149" spans="1:5" ht="33" customHeight="1" x14ac:dyDescent="0.3">
      <c r="A149" s="278"/>
      <c r="B149" s="360" t="s">
        <v>188</v>
      </c>
      <c r="C149" s="351"/>
      <c r="D149" s="87"/>
      <c r="E149" s="88"/>
    </row>
    <row r="150" spans="1:5" ht="33" customHeight="1" x14ac:dyDescent="0.3">
      <c r="A150" s="278"/>
      <c r="B150" s="371" t="s">
        <v>189</v>
      </c>
      <c r="C150" s="331"/>
      <c r="D150" s="331"/>
      <c r="E150" s="332"/>
    </row>
    <row r="151" spans="1:5" ht="33" customHeight="1" x14ac:dyDescent="0.3">
      <c r="A151" s="278"/>
      <c r="B151" s="360" t="s">
        <v>190</v>
      </c>
      <c r="C151" s="351"/>
      <c r="D151" s="87"/>
      <c r="E151" s="88"/>
    </row>
    <row r="152" spans="1:5" ht="33" customHeight="1" x14ac:dyDescent="0.3">
      <c r="A152" s="278"/>
      <c r="B152" s="360" t="s">
        <v>191</v>
      </c>
      <c r="C152" s="351"/>
      <c r="D152" s="87"/>
      <c r="E152" s="88"/>
    </row>
    <row r="153" spans="1:5" ht="33" customHeight="1" x14ac:dyDescent="0.3">
      <c r="A153" s="278"/>
      <c r="B153" s="360" t="s">
        <v>192</v>
      </c>
      <c r="C153" s="351"/>
      <c r="D153" s="87"/>
      <c r="E153" s="88"/>
    </row>
    <row r="154" spans="1:5" ht="33" customHeight="1" x14ac:dyDescent="0.3">
      <c r="A154" s="278"/>
      <c r="B154" s="360" t="s">
        <v>193</v>
      </c>
      <c r="C154" s="351"/>
      <c r="D154" s="87"/>
      <c r="E154" s="88"/>
    </row>
    <row r="155" spans="1:5" ht="33" customHeight="1" x14ac:dyDescent="0.3">
      <c r="A155" s="278"/>
      <c r="B155" s="360" t="s">
        <v>194</v>
      </c>
      <c r="C155" s="351"/>
      <c r="D155" s="87"/>
      <c r="E155" s="88"/>
    </row>
    <row r="156" spans="1:5" ht="33" customHeight="1" x14ac:dyDescent="0.3">
      <c r="A156" s="278"/>
      <c r="B156" s="360" t="s">
        <v>195</v>
      </c>
      <c r="C156" s="351"/>
      <c r="D156" s="87"/>
      <c r="E156" s="88"/>
    </row>
    <row r="157" spans="1:5" ht="33" customHeight="1" x14ac:dyDescent="0.3">
      <c r="A157" s="278"/>
      <c r="B157" s="360" t="s">
        <v>196</v>
      </c>
      <c r="C157" s="351"/>
      <c r="D157" s="87"/>
      <c r="E157" s="88"/>
    </row>
    <row r="158" spans="1:5" ht="33" customHeight="1" x14ac:dyDescent="0.3">
      <c r="A158" s="278"/>
      <c r="B158" s="360" t="s">
        <v>197</v>
      </c>
      <c r="C158" s="351"/>
      <c r="D158" s="87"/>
      <c r="E158" s="88"/>
    </row>
    <row r="159" spans="1:5" ht="33" customHeight="1" x14ac:dyDescent="0.3">
      <c r="A159" s="278"/>
      <c r="B159" s="360" t="s">
        <v>198</v>
      </c>
      <c r="C159" s="351"/>
      <c r="D159" s="87"/>
      <c r="E159" s="88"/>
    </row>
    <row r="160" spans="1:5" ht="33" customHeight="1" x14ac:dyDescent="0.3">
      <c r="A160" s="278"/>
      <c r="B160" s="360" t="s">
        <v>199</v>
      </c>
      <c r="C160" s="351"/>
      <c r="D160" s="87"/>
      <c r="E160" s="88"/>
    </row>
    <row r="161" spans="1:5" ht="33" customHeight="1" x14ac:dyDescent="0.3">
      <c r="A161" s="278"/>
      <c r="B161" s="360" t="s">
        <v>200</v>
      </c>
      <c r="C161" s="351"/>
      <c r="D161" s="87"/>
      <c r="E161" s="88"/>
    </row>
    <row r="162" spans="1:5" ht="33" customHeight="1" x14ac:dyDescent="0.3">
      <c r="A162" s="278"/>
      <c r="B162" s="360" t="s">
        <v>201</v>
      </c>
      <c r="C162" s="351"/>
      <c r="D162" s="87"/>
      <c r="E162" s="88"/>
    </row>
    <row r="163" spans="1:5" ht="33" customHeight="1" x14ac:dyDescent="0.3">
      <c r="A163" s="278"/>
      <c r="B163" s="360" t="s">
        <v>202</v>
      </c>
      <c r="C163" s="351"/>
      <c r="D163" s="87"/>
      <c r="E163" s="88"/>
    </row>
    <row r="164" spans="1:5" ht="33" customHeight="1" x14ac:dyDescent="0.3">
      <c r="A164" s="279"/>
      <c r="B164" s="295" t="s">
        <v>203</v>
      </c>
      <c r="C164" s="353"/>
      <c r="D164" s="89"/>
      <c r="E164" s="90"/>
    </row>
    <row r="165" spans="1:5" ht="15.75" customHeight="1" x14ac:dyDescent="0.3">
      <c r="D165" s="55"/>
    </row>
    <row r="166" spans="1:5" ht="15.75" customHeight="1" x14ac:dyDescent="0.3">
      <c r="D166" s="55"/>
    </row>
    <row r="167" spans="1:5" ht="30" customHeight="1" x14ac:dyDescent="0.3">
      <c r="A167" s="373" t="s">
        <v>163</v>
      </c>
      <c r="B167" s="374" t="s">
        <v>164</v>
      </c>
      <c r="C167" s="282"/>
      <c r="D167" s="372" t="s">
        <v>207</v>
      </c>
      <c r="E167" s="294"/>
    </row>
    <row r="168" spans="1:5" ht="15.75" customHeight="1" x14ac:dyDescent="0.3">
      <c r="A168" s="337"/>
      <c r="B168" s="338"/>
      <c r="C168" s="340"/>
      <c r="D168" s="85" t="s">
        <v>166</v>
      </c>
      <c r="E168" s="86" t="s">
        <v>167</v>
      </c>
    </row>
    <row r="169" spans="1:5" ht="33" customHeight="1" x14ac:dyDescent="0.3">
      <c r="A169" s="375"/>
      <c r="B169" s="360" t="s">
        <v>169</v>
      </c>
      <c r="C169" s="351"/>
      <c r="D169" s="87"/>
      <c r="E169" s="88"/>
    </row>
    <row r="170" spans="1:5" ht="33" customHeight="1" x14ac:dyDescent="0.3">
      <c r="A170" s="278"/>
      <c r="B170" s="360" t="s">
        <v>170</v>
      </c>
      <c r="C170" s="351"/>
      <c r="D170" s="87"/>
      <c r="E170" s="88"/>
    </row>
    <row r="171" spans="1:5" ht="33" customHeight="1" x14ac:dyDescent="0.3">
      <c r="A171" s="278"/>
      <c r="B171" s="360" t="s">
        <v>171</v>
      </c>
      <c r="C171" s="351"/>
      <c r="D171" s="87"/>
      <c r="E171" s="88"/>
    </row>
    <row r="172" spans="1:5" ht="33" customHeight="1" x14ac:dyDescent="0.3">
      <c r="A172" s="278"/>
      <c r="B172" s="360" t="s">
        <v>172</v>
      </c>
      <c r="C172" s="351"/>
      <c r="D172" s="87"/>
      <c r="E172" s="88"/>
    </row>
    <row r="173" spans="1:5" ht="33" customHeight="1" x14ac:dyDescent="0.3">
      <c r="A173" s="278"/>
      <c r="B173" s="360" t="s">
        <v>173</v>
      </c>
      <c r="C173" s="351"/>
      <c r="D173" s="87"/>
      <c r="E173" s="88"/>
    </row>
    <row r="174" spans="1:5" ht="33" customHeight="1" x14ac:dyDescent="0.3">
      <c r="A174" s="278"/>
      <c r="B174" s="360" t="s">
        <v>174</v>
      </c>
      <c r="C174" s="351"/>
      <c r="D174" s="87"/>
      <c r="E174" s="88"/>
    </row>
    <row r="175" spans="1:5" ht="33" customHeight="1" x14ac:dyDescent="0.3">
      <c r="A175" s="278"/>
      <c r="B175" s="360" t="s">
        <v>175</v>
      </c>
      <c r="C175" s="351"/>
      <c r="D175" s="87"/>
      <c r="E175" s="88"/>
    </row>
    <row r="176" spans="1:5" ht="33" customHeight="1" x14ac:dyDescent="0.3">
      <c r="A176" s="278"/>
      <c r="B176" s="360" t="s">
        <v>176</v>
      </c>
      <c r="C176" s="351"/>
      <c r="D176" s="87"/>
      <c r="E176" s="88"/>
    </row>
    <row r="177" spans="1:5" ht="33" customHeight="1" x14ac:dyDescent="0.3">
      <c r="A177" s="278"/>
      <c r="B177" s="360" t="s">
        <v>177</v>
      </c>
      <c r="C177" s="351"/>
      <c r="D177" s="87"/>
      <c r="E177" s="88"/>
    </row>
    <row r="178" spans="1:5" ht="33" customHeight="1" x14ac:dyDescent="0.3">
      <c r="A178" s="278"/>
      <c r="B178" s="360" t="s">
        <v>178</v>
      </c>
      <c r="C178" s="351"/>
      <c r="D178" s="87"/>
      <c r="E178" s="88"/>
    </row>
    <row r="179" spans="1:5" ht="33" customHeight="1" x14ac:dyDescent="0.3">
      <c r="A179" s="278"/>
      <c r="B179" s="360" t="s">
        <v>179</v>
      </c>
      <c r="C179" s="351"/>
      <c r="D179" s="87"/>
      <c r="E179" s="88"/>
    </row>
    <row r="180" spans="1:5" ht="33" customHeight="1" x14ac:dyDescent="0.3">
      <c r="A180" s="278"/>
      <c r="B180" s="360" t="s">
        <v>180</v>
      </c>
      <c r="C180" s="351"/>
      <c r="D180" s="87"/>
      <c r="E180" s="88"/>
    </row>
    <row r="181" spans="1:5" ht="33" customHeight="1" x14ac:dyDescent="0.3">
      <c r="A181" s="278"/>
      <c r="B181" s="360" t="s">
        <v>181</v>
      </c>
      <c r="C181" s="351"/>
      <c r="D181" s="87"/>
      <c r="E181" s="88"/>
    </row>
    <row r="182" spans="1:5" ht="33" customHeight="1" x14ac:dyDescent="0.3">
      <c r="A182" s="278"/>
      <c r="B182" s="360" t="s">
        <v>182</v>
      </c>
      <c r="C182" s="351"/>
      <c r="D182" s="87"/>
      <c r="E182" s="88"/>
    </row>
    <row r="183" spans="1:5" ht="33" customHeight="1" x14ac:dyDescent="0.3">
      <c r="A183" s="278"/>
      <c r="B183" s="360" t="s">
        <v>183</v>
      </c>
      <c r="C183" s="351"/>
      <c r="D183" s="87"/>
      <c r="E183" s="88"/>
    </row>
    <row r="184" spans="1:5" ht="33" customHeight="1" x14ac:dyDescent="0.3">
      <c r="A184" s="278"/>
      <c r="B184" s="360" t="s">
        <v>184</v>
      </c>
      <c r="C184" s="351"/>
      <c r="D184" s="87"/>
      <c r="E184" s="88"/>
    </row>
    <row r="185" spans="1:5" ht="33" customHeight="1" x14ac:dyDescent="0.3">
      <c r="A185" s="278"/>
      <c r="B185" s="360" t="s">
        <v>185</v>
      </c>
      <c r="C185" s="351"/>
      <c r="D185" s="87"/>
      <c r="E185" s="88"/>
    </row>
    <row r="186" spans="1:5" ht="33" customHeight="1" x14ac:dyDescent="0.3">
      <c r="A186" s="278"/>
      <c r="B186" s="360" t="s">
        <v>186</v>
      </c>
      <c r="C186" s="351"/>
      <c r="D186" s="87"/>
      <c r="E186" s="88"/>
    </row>
    <row r="187" spans="1:5" ht="33" customHeight="1" x14ac:dyDescent="0.3">
      <c r="A187" s="278"/>
      <c r="B187" s="360" t="s">
        <v>187</v>
      </c>
      <c r="C187" s="351"/>
      <c r="D187" s="87"/>
      <c r="E187" s="88"/>
    </row>
    <row r="188" spans="1:5" ht="33" customHeight="1" x14ac:dyDescent="0.3">
      <c r="A188" s="278"/>
      <c r="B188" s="360" t="s">
        <v>188</v>
      </c>
      <c r="C188" s="351"/>
      <c r="D188" s="87"/>
      <c r="E188" s="88"/>
    </row>
    <row r="189" spans="1:5" ht="33" customHeight="1" x14ac:dyDescent="0.3">
      <c r="A189" s="278"/>
      <c r="B189" s="371" t="s">
        <v>189</v>
      </c>
      <c r="C189" s="331"/>
      <c r="D189" s="331"/>
      <c r="E189" s="332"/>
    </row>
    <row r="190" spans="1:5" ht="33" customHeight="1" x14ac:dyDescent="0.3">
      <c r="A190" s="278"/>
      <c r="B190" s="360" t="s">
        <v>190</v>
      </c>
      <c r="C190" s="351"/>
      <c r="D190" s="87"/>
      <c r="E190" s="88"/>
    </row>
    <row r="191" spans="1:5" ht="33" customHeight="1" x14ac:dyDescent="0.3">
      <c r="A191" s="278"/>
      <c r="B191" s="360" t="s">
        <v>191</v>
      </c>
      <c r="C191" s="351"/>
      <c r="D191" s="87"/>
      <c r="E191" s="88"/>
    </row>
    <row r="192" spans="1:5" ht="33" customHeight="1" x14ac:dyDescent="0.3">
      <c r="A192" s="278"/>
      <c r="B192" s="360" t="s">
        <v>192</v>
      </c>
      <c r="C192" s="351"/>
      <c r="D192" s="87"/>
      <c r="E192" s="88"/>
    </row>
    <row r="193" spans="1:5" ht="33" customHeight="1" x14ac:dyDescent="0.3">
      <c r="A193" s="278"/>
      <c r="B193" s="360" t="s">
        <v>193</v>
      </c>
      <c r="C193" s="351"/>
      <c r="D193" s="87"/>
      <c r="E193" s="88"/>
    </row>
    <row r="194" spans="1:5" ht="33" customHeight="1" x14ac:dyDescent="0.3">
      <c r="A194" s="278"/>
      <c r="B194" s="360" t="s">
        <v>194</v>
      </c>
      <c r="C194" s="351"/>
      <c r="D194" s="87"/>
      <c r="E194" s="88"/>
    </row>
    <row r="195" spans="1:5" ht="33" customHeight="1" x14ac:dyDescent="0.3">
      <c r="A195" s="278"/>
      <c r="B195" s="360" t="s">
        <v>195</v>
      </c>
      <c r="C195" s="351"/>
      <c r="D195" s="87"/>
      <c r="E195" s="88"/>
    </row>
    <row r="196" spans="1:5" ht="33" customHeight="1" x14ac:dyDescent="0.3">
      <c r="A196" s="278"/>
      <c r="B196" s="360" t="s">
        <v>196</v>
      </c>
      <c r="C196" s="351"/>
      <c r="D196" s="87"/>
      <c r="E196" s="88"/>
    </row>
    <row r="197" spans="1:5" ht="33" customHeight="1" x14ac:dyDescent="0.3">
      <c r="A197" s="278"/>
      <c r="B197" s="360" t="s">
        <v>197</v>
      </c>
      <c r="C197" s="351"/>
      <c r="D197" s="87"/>
      <c r="E197" s="88"/>
    </row>
    <row r="198" spans="1:5" ht="33" customHeight="1" x14ac:dyDescent="0.3">
      <c r="A198" s="278"/>
      <c r="B198" s="360" t="s">
        <v>198</v>
      </c>
      <c r="C198" s="351"/>
      <c r="D198" s="87"/>
      <c r="E198" s="88"/>
    </row>
    <row r="199" spans="1:5" ht="33" customHeight="1" x14ac:dyDescent="0.3">
      <c r="A199" s="278"/>
      <c r="B199" s="360" t="s">
        <v>199</v>
      </c>
      <c r="C199" s="351"/>
      <c r="D199" s="87"/>
      <c r="E199" s="88"/>
    </row>
    <row r="200" spans="1:5" ht="33" customHeight="1" x14ac:dyDescent="0.3">
      <c r="A200" s="278"/>
      <c r="B200" s="360" t="s">
        <v>200</v>
      </c>
      <c r="C200" s="351"/>
      <c r="D200" s="87"/>
      <c r="E200" s="88"/>
    </row>
    <row r="201" spans="1:5" ht="33" customHeight="1" x14ac:dyDescent="0.3">
      <c r="A201" s="278"/>
      <c r="B201" s="360" t="s">
        <v>201</v>
      </c>
      <c r="C201" s="351"/>
      <c r="D201" s="87"/>
      <c r="E201" s="88"/>
    </row>
    <row r="202" spans="1:5" ht="33" customHeight="1" x14ac:dyDescent="0.3">
      <c r="A202" s="278"/>
      <c r="B202" s="360" t="s">
        <v>202</v>
      </c>
      <c r="C202" s="351"/>
      <c r="D202" s="87"/>
      <c r="E202" s="88"/>
    </row>
    <row r="203" spans="1:5" ht="33" customHeight="1" x14ac:dyDescent="0.3">
      <c r="A203" s="279"/>
      <c r="B203" s="295" t="s">
        <v>203</v>
      </c>
      <c r="C203" s="353"/>
      <c r="D203" s="89"/>
      <c r="E203" s="90"/>
    </row>
    <row r="204" spans="1:5" ht="15.75" customHeight="1" x14ac:dyDescent="0.3">
      <c r="D204" s="55"/>
    </row>
    <row r="205" spans="1:5" ht="15.75" customHeight="1" x14ac:dyDescent="0.3">
      <c r="D205" s="55"/>
    </row>
    <row r="206" spans="1:5" ht="29.25" customHeight="1" x14ac:dyDescent="0.3">
      <c r="A206" s="373" t="s">
        <v>163</v>
      </c>
      <c r="B206" s="374" t="s">
        <v>164</v>
      </c>
      <c r="C206" s="282"/>
      <c r="D206" s="372" t="s">
        <v>208</v>
      </c>
      <c r="E206" s="294"/>
    </row>
    <row r="207" spans="1:5" ht="15.75" customHeight="1" x14ac:dyDescent="0.3">
      <c r="A207" s="337"/>
      <c r="B207" s="338"/>
      <c r="C207" s="340"/>
      <c r="D207" s="85" t="s">
        <v>166</v>
      </c>
      <c r="E207" s="86" t="s">
        <v>167</v>
      </c>
    </row>
    <row r="208" spans="1:5" ht="33" customHeight="1" x14ac:dyDescent="0.3">
      <c r="A208" s="375"/>
      <c r="B208" s="360" t="s">
        <v>169</v>
      </c>
      <c r="C208" s="351"/>
      <c r="D208" s="87"/>
      <c r="E208" s="88"/>
    </row>
    <row r="209" spans="1:5" ht="33" customHeight="1" x14ac:dyDescent="0.3">
      <c r="A209" s="278"/>
      <c r="B209" s="360" t="s">
        <v>170</v>
      </c>
      <c r="C209" s="351"/>
      <c r="D209" s="87"/>
      <c r="E209" s="88"/>
    </row>
    <row r="210" spans="1:5" ht="33" customHeight="1" x14ac:dyDescent="0.3">
      <c r="A210" s="278"/>
      <c r="B210" s="360" t="s">
        <v>171</v>
      </c>
      <c r="C210" s="351"/>
      <c r="D210" s="87"/>
      <c r="E210" s="88"/>
    </row>
    <row r="211" spans="1:5" ht="33" customHeight="1" x14ac:dyDescent="0.3">
      <c r="A211" s="278"/>
      <c r="B211" s="360" t="s">
        <v>172</v>
      </c>
      <c r="C211" s="351"/>
      <c r="D211" s="87"/>
      <c r="E211" s="88"/>
    </row>
    <row r="212" spans="1:5" ht="33" customHeight="1" x14ac:dyDescent="0.3">
      <c r="A212" s="278"/>
      <c r="B212" s="360" t="s">
        <v>173</v>
      </c>
      <c r="C212" s="351"/>
      <c r="D212" s="87"/>
      <c r="E212" s="88"/>
    </row>
    <row r="213" spans="1:5" ht="33" customHeight="1" x14ac:dyDescent="0.3">
      <c r="A213" s="278"/>
      <c r="B213" s="360" t="s">
        <v>174</v>
      </c>
      <c r="C213" s="351"/>
      <c r="D213" s="87"/>
      <c r="E213" s="88"/>
    </row>
    <row r="214" spans="1:5" ht="33" customHeight="1" x14ac:dyDescent="0.3">
      <c r="A214" s="278"/>
      <c r="B214" s="360" t="s">
        <v>175</v>
      </c>
      <c r="C214" s="351"/>
      <c r="D214" s="87"/>
      <c r="E214" s="88"/>
    </row>
    <row r="215" spans="1:5" ht="33" customHeight="1" x14ac:dyDescent="0.3">
      <c r="A215" s="278"/>
      <c r="B215" s="360" t="s">
        <v>176</v>
      </c>
      <c r="C215" s="351"/>
      <c r="D215" s="87"/>
      <c r="E215" s="88"/>
    </row>
    <row r="216" spans="1:5" ht="33" customHeight="1" x14ac:dyDescent="0.3">
      <c r="A216" s="278"/>
      <c r="B216" s="360" t="s">
        <v>177</v>
      </c>
      <c r="C216" s="351"/>
      <c r="D216" s="87"/>
      <c r="E216" s="88"/>
    </row>
    <row r="217" spans="1:5" ht="33" customHeight="1" x14ac:dyDescent="0.3">
      <c r="A217" s="278"/>
      <c r="B217" s="360" t="s">
        <v>178</v>
      </c>
      <c r="C217" s="351"/>
      <c r="D217" s="87"/>
      <c r="E217" s="88"/>
    </row>
    <row r="218" spans="1:5" ht="33" customHeight="1" x14ac:dyDescent="0.3">
      <c r="A218" s="278"/>
      <c r="B218" s="360" t="s">
        <v>179</v>
      </c>
      <c r="C218" s="351"/>
      <c r="D218" s="87"/>
      <c r="E218" s="88"/>
    </row>
    <row r="219" spans="1:5" ht="33" customHeight="1" x14ac:dyDescent="0.3">
      <c r="A219" s="278"/>
      <c r="B219" s="360" t="s">
        <v>180</v>
      </c>
      <c r="C219" s="351"/>
      <c r="D219" s="87"/>
      <c r="E219" s="88"/>
    </row>
    <row r="220" spans="1:5" ht="33" customHeight="1" x14ac:dyDescent="0.3">
      <c r="A220" s="278"/>
      <c r="B220" s="360" t="s">
        <v>181</v>
      </c>
      <c r="C220" s="351"/>
      <c r="D220" s="87"/>
      <c r="E220" s="88"/>
    </row>
    <row r="221" spans="1:5" ht="33" customHeight="1" x14ac:dyDescent="0.3">
      <c r="A221" s="278"/>
      <c r="B221" s="360" t="s">
        <v>182</v>
      </c>
      <c r="C221" s="351"/>
      <c r="D221" s="87"/>
      <c r="E221" s="88"/>
    </row>
    <row r="222" spans="1:5" ht="33" customHeight="1" x14ac:dyDescent="0.3">
      <c r="A222" s="278"/>
      <c r="B222" s="360" t="s">
        <v>183</v>
      </c>
      <c r="C222" s="351"/>
      <c r="D222" s="87"/>
      <c r="E222" s="88"/>
    </row>
    <row r="223" spans="1:5" ht="33" customHeight="1" x14ac:dyDescent="0.3">
      <c r="A223" s="278"/>
      <c r="B223" s="360" t="s">
        <v>184</v>
      </c>
      <c r="C223" s="351"/>
      <c r="D223" s="87"/>
      <c r="E223" s="88"/>
    </row>
    <row r="224" spans="1:5" ht="33" customHeight="1" x14ac:dyDescent="0.3">
      <c r="A224" s="278"/>
      <c r="B224" s="360" t="s">
        <v>185</v>
      </c>
      <c r="C224" s="351"/>
      <c r="D224" s="87"/>
      <c r="E224" s="88"/>
    </row>
    <row r="225" spans="1:5" ht="33" customHeight="1" x14ac:dyDescent="0.3">
      <c r="A225" s="278"/>
      <c r="B225" s="360" t="s">
        <v>186</v>
      </c>
      <c r="C225" s="351"/>
      <c r="D225" s="87"/>
      <c r="E225" s="88"/>
    </row>
    <row r="226" spans="1:5" ht="33" customHeight="1" x14ac:dyDescent="0.3">
      <c r="A226" s="278"/>
      <c r="B226" s="360" t="s">
        <v>187</v>
      </c>
      <c r="C226" s="351"/>
      <c r="D226" s="87"/>
      <c r="E226" s="88"/>
    </row>
    <row r="227" spans="1:5" ht="33" customHeight="1" x14ac:dyDescent="0.3">
      <c r="A227" s="278"/>
      <c r="B227" s="360" t="s">
        <v>188</v>
      </c>
      <c r="C227" s="351"/>
      <c r="D227" s="87"/>
      <c r="E227" s="88"/>
    </row>
    <row r="228" spans="1:5" ht="33" customHeight="1" x14ac:dyDescent="0.3">
      <c r="A228" s="278"/>
      <c r="B228" s="371" t="s">
        <v>189</v>
      </c>
      <c r="C228" s="331"/>
      <c r="D228" s="331"/>
      <c r="E228" s="332"/>
    </row>
    <row r="229" spans="1:5" ht="33" customHeight="1" x14ac:dyDescent="0.3">
      <c r="A229" s="278"/>
      <c r="B229" s="360" t="s">
        <v>190</v>
      </c>
      <c r="C229" s="351"/>
      <c r="D229" s="87"/>
      <c r="E229" s="88"/>
    </row>
    <row r="230" spans="1:5" ht="33" customHeight="1" x14ac:dyDescent="0.3">
      <c r="A230" s="278"/>
      <c r="B230" s="360" t="s">
        <v>191</v>
      </c>
      <c r="C230" s="351"/>
      <c r="D230" s="87"/>
      <c r="E230" s="88"/>
    </row>
    <row r="231" spans="1:5" ht="33" customHeight="1" x14ac:dyDescent="0.3">
      <c r="A231" s="278"/>
      <c r="B231" s="360" t="s">
        <v>192</v>
      </c>
      <c r="C231" s="351"/>
      <c r="D231" s="87"/>
      <c r="E231" s="88"/>
    </row>
    <row r="232" spans="1:5" ht="33" customHeight="1" x14ac:dyDescent="0.3">
      <c r="A232" s="278"/>
      <c r="B232" s="360" t="s">
        <v>193</v>
      </c>
      <c r="C232" s="351"/>
      <c r="D232" s="87"/>
      <c r="E232" s="88"/>
    </row>
    <row r="233" spans="1:5" ht="33" customHeight="1" x14ac:dyDescent="0.3">
      <c r="A233" s="278"/>
      <c r="B233" s="360" t="s">
        <v>194</v>
      </c>
      <c r="C233" s="351"/>
      <c r="D233" s="87"/>
      <c r="E233" s="88"/>
    </row>
    <row r="234" spans="1:5" ht="33" customHeight="1" x14ac:dyDescent="0.3">
      <c r="A234" s="278"/>
      <c r="B234" s="360" t="s">
        <v>195</v>
      </c>
      <c r="C234" s="351"/>
      <c r="D234" s="87"/>
      <c r="E234" s="88"/>
    </row>
    <row r="235" spans="1:5" ht="33" customHeight="1" x14ac:dyDescent="0.3">
      <c r="A235" s="278"/>
      <c r="B235" s="360" t="s">
        <v>196</v>
      </c>
      <c r="C235" s="351"/>
      <c r="D235" s="87"/>
      <c r="E235" s="88"/>
    </row>
    <row r="236" spans="1:5" ht="33" customHeight="1" x14ac:dyDescent="0.3">
      <c r="A236" s="278"/>
      <c r="B236" s="360" t="s">
        <v>197</v>
      </c>
      <c r="C236" s="351"/>
      <c r="D236" s="87"/>
      <c r="E236" s="88"/>
    </row>
    <row r="237" spans="1:5" ht="33" customHeight="1" x14ac:dyDescent="0.3">
      <c r="A237" s="278"/>
      <c r="B237" s="360" t="s">
        <v>198</v>
      </c>
      <c r="C237" s="351"/>
      <c r="D237" s="87"/>
      <c r="E237" s="88"/>
    </row>
    <row r="238" spans="1:5" ht="33" customHeight="1" x14ac:dyDescent="0.3">
      <c r="A238" s="278"/>
      <c r="B238" s="360" t="s">
        <v>199</v>
      </c>
      <c r="C238" s="351"/>
      <c r="D238" s="87"/>
      <c r="E238" s="88"/>
    </row>
    <row r="239" spans="1:5" ht="33" customHeight="1" x14ac:dyDescent="0.3">
      <c r="A239" s="278"/>
      <c r="B239" s="360" t="s">
        <v>200</v>
      </c>
      <c r="C239" s="351"/>
      <c r="D239" s="87"/>
      <c r="E239" s="88"/>
    </row>
    <row r="240" spans="1:5" ht="33" customHeight="1" x14ac:dyDescent="0.3">
      <c r="A240" s="278"/>
      <c r="B240" s="360" t="s">
        <v>201</v>
      </c>
      <c r="C240" s="351"/>
      <c r="D240" s="87"/>
      <c r="E240" s="88"/>
    </row>
    <row r="241" spans="1:5" ht="33" customHeight="1" x14ac:dyDescent="0.3">
      <c r="A241" s="278"/>
      <c r="B241" s="360" t="s">
        <v>202</v>
      </c>
      <c r="C241" s="351"/>
      <c r="D241" s="87"/>
      <c r="E241" s="88"/>
    </row>
    <row r="242" spans="1:5" ht="33" customHeight="1" x14ac:dyDescent="0.3">
      <c r="A242" s="279"/>
      <c r="B242" s="295" t="s">
        <v>203</v>
      </c>
      <c r="C242" s="353"/>
      <c r="D242" s="89"/>
      <c r="E242" s="90"/>
    </row>
    <row r="243" spans="1:5" ht="15.75" customHeight="1" x14ac:dyDescent="0.3">
      <c r="D243" s="55"/>
    </row>
    <row r="244" spans="1:5" ht="15.75" customHeight="1" x14ac:dyDescent="0.3">
      <c r="D244" s="55"/>
    </row>
    <row r="245" spans="1:5" ht="15.75" customHeight="1" x14ac:dyDescent="0.3">
      <c r="D245" s="55"/>
    </row>
    <row r="246" spans="1:5" ht="15.75" customHeight="1" x14ac:dyDescent="0.3">
      <c r="D246" s="55"/>
    </row>
    <row r="247" spans="1:5" ht="15.75" customHeight="1" x14ac:dyDescent="0.3">
      <c r="D247" s="55"/>
    </row>
    <row r="248" spans="1:5" ht="15.75" customHeight="1" x14ac:dyDescent="0.3">
      <c r="D248" s="55"/>
    </row>
    <row r="249" spans="1:5" ht="15.75" customHeight="1" x14ac:dyDescent="0.3">
      <c r="D249" s="55"/>
    </row>
    <row r="250" spans="1:5" ht="15.75" customHeight="1" x14ac:dyDescent="0.3">
      <c r="D250" s="55"/>
    </row>
    <row r="251" spans="1:5" ht="15.75" customHeight="1" x14ac:dyDescent="0.3">
      <c r="D251" s="55"/>
    </row>
    <row r="252" spans="1:5" ht="15.75" customHeight="1" x14ac:dyDescent="0.3">
      <c r="D252" s="55"/>
    </row>
    <row r="253" spans="1:5" ht="15.75" customHeight="1" x14ac:dyDescent="0.3">
      <c r="D253" s="55"/>
    </row>
    <row r="254" spans="1:5" ht="15.75" customHeight="1" x14ac:dyDescent="0.3">
      <c r="D254" s="55"/>
    </row>
    <row r="255" spans="1:5" ht="15.75" customHeight="1" x14ac:dyDescent="0.3">
      <c r="D255" s="55"/>
    </row>
    <row r="256" spans="1:5" ht="15.75" customHeight="1" x14ac:dyDescent="0.3">
      <c r="D256" s="55"/>
    </row>
    <row r="257" spans="4:4" ht="15.75" customHeight="1" x14ac:dyDescent="0.3">
      <c r="D257" s="55"/>
    </row>
    <row r="258" spans="4:4" ht="15.75" customHeight="1" x14ac:dyDescent="0.3">
      <c r="D258" s="55"/>
    </row>
    <row r="259" spans="4:4" ht="15.75" customHeight="1" x14ac:dyDescent="0.3">
      <c r="D259" s="55"/>
    </row>
    <row r="260" spans="4:4" ht="15.75" customHeight="1" x14ac:dyDescent="0.3">
      <c r="D260" s="55"/>
    </row>
    <row r="261" spans="4:4" ht="15.75" customHeight="1" x14ac:dyDescent="0.3">
      <c r="D261" s="55"/>
    </row>
    <row r="262" spans="4:4" ht="15.75" customHeight="1" x14ac:dyDescent="0.3">
      <c r="D262" s="55"/>
    </row>
    <row r="263" spans="4:4" ht="15.75" customHeight="1" x14ac:dyDescent="0.3">
      <c r="D263" s="55"/>
    </row>
    <row r="264" spans="4:4" ht="15.75" customHeight="1" x14ac:dyDescent="0.3">
      <c r="D264" s="55"/>
    </row>
    <row r="265" spans="4:4" ht="15.75" customHeight="1" x14ac:dyDescent="0.3">
      <c r="D265" s="55"/>
    </row>
    <row r="266" spans="4:4" ht="15.75" customHeight="1" x14ac:dyDescent="0.3">
      <c r="D266" s="55"/>
    </row>
    <row r="267" spans="4:4" ht="15.75" customHeight="1" x14ac:dyDescent="0.3">
      <c r="D267" s="55"/>
    </row>
    <row r="268" spans="4:4" ht="15.75" customHeight="1" x14ac:dyDescent="0.3">
      <c r="D268" s="55"/>
    </row>
    <row r="269" spans="4:4" ht="15.75" customHeight="1" x14ac:dyDescent="0.3">
      <c r="D269" s="55"/>
    </row>
    <row r="270" spans="4:4" ht="15.75" customHeight="1" x14ac:dyDescent="0.3">
      <c r="D270" s="55"/>
    </row>
    <row r="271" spans="4:4" ht="15.75" customHeight="1" x14ac:dyDescent="0.3">
      <c r="D271" s="55"/>
    </row>
    <row r="272" spans="4:4" ht="15.75" customHeight="1" x14ac:dyDescent="0.3">
      <c r="D272" s="55"/>
    </row>
    <row r="273" spans="4:4" ht="15.75" customHeight="1" x14ac:dyDescent="0.3">
      <c r="D273" s="55"/>
    </row>
    <row r="274" spans="4:4" ht="15.75" customHeight="1" x14ac:dyDescent="0.3">
      <c r="D274" s="55"/>
    </row>
    <row r="275" spans="4:4" ht="15.75" customHeight="1" x14ac:dyDescent="0.3">
      <c r="D275" s="55"/>
    </row>
    <row r="276" spans="4:4" ht="15.75" customHeight="1" x14ac:dyDescent="0.3">
      <c r="D276" s="55"/>
    </row>
    <row r="277" spans="4:4" ht="15.75" customHeight="1" x14ac:dyDescent="0.3">
      <c r="D277" s="55"/>
    </row>
    <row r="278" spans="4:4" ht="15.75" customHeight="1" x14ac:dyDescent="0.3">
      <c r="D278" s="55"/>
    </row>
    <row r="279" spans="4:4" ht="15.75" customHeight="1" x14ac:dyDescent="0.3">
      <c r="D279" s="55"/>
    </row>
    <row r="280" spans="4:4" ht="15.75" customHeight="1" x14ac:dyDescent="0.3">
      <c r="D280" s="55"/>
    </row>
    <row r="281" spans="4:4" ht="15.75" customHeight="1" x14ac:dyDescent="0.3">
      <c r="D281" s="55"/>
    </row>
    <row r="282" spans="4:4" ht="15.75" customHeight="1" x14ac:dyDescent="0.3">
      <c r="D282" s="55"/>
    </row>
    <row r="283" spans="4:4" ht="15.75" customHeight="1" x14ac:dyDescent="0.3">
      <c r="D283" s="55"/>
    </row>
    <row r="284" spans="4:4" ht="15.75" customHeight="1" x14ac:dyDescent="0.3">
      <c r="D284" s="55"/>
    </row>
    <row r="285" spans="4:4" ht="15.75" customHeight="1" x14ac:dyDescent="0.3">
      <c r="D285" s="55"/>
    </row>
    <row r="286" spans="4:4" ht="15.75" customHeight="1" x14ac:dyDescent="0.3">
      <c r="D286" s="55"/>
    </row>
    <row r="287" spans="4:4" ht="15.75" customHeight="1" x14ac:dyDescent="0.3">
      <c r="D287" s="55"/>
    </row>
    <row r="288" spans="4:4" ht="15.75" customHeight="1" x14ac:dyDescent="0.3">
      <c r="D288" s="55"/>
    </row>
    <row r="289" spans="4:4" ht="15.75" customHeight="1" x14ac:dyDescent="0.3">
      <c r="D289" s="55"/>
    </row>
    <row r="290" spans="4:4" ht="15.75" customHeight="1" x14ac:dyDescent="0.3">
      <c r="D290" s="55"/>
    </row>
    <row r="291" spans="4:4" ht="15.75" customHeight="1" x14ac:dyDescent="0.3">
      <c r="D291" s="55"/>
    </row>
    <row r="292" spans="4:4" ht="15.75" customHeight="1" x14ac:dyDescent="0.3">
      <c r="D292" s="55"/>
    </row>
    <row r="293" spans="4:4" ht="15.75" customHeight="1" x14ac:dyDescent="0.3">
      <c r="D293" s="55"/>
    </row>
    <row r="294" spans="4:4" ht="15.75" customHeight="1" x14ac:dyDescent="0.3">
      <c r="D294" s="55"/>
    </row>
    <row r="295" spans="4:4" ht="15.75" customHeight="1" x14ac:dyDescent="0.3">
      <c r="D295" s="55"/>
    </row>
    <row r="296" spans="4:4" ht="15.75" customHeight="1" x14ac:dyDescent="0.3">
      <c r="D296" s="55"/>
    </row>
    <row r="297" spans="4:4" ht="15.75" customHeight="1" x14ac:dyDescent="0.3">
      <c r="D297" s="55"/>
    </row>
    <row r="298" spans="4:4" ht="15.75" customHeight="1" x14ac:dyDescent="0.3">
      <c r="D298" s="55"/>
    </row>
    <row r="299" spans="4:4" ht="15.75" customHeight="1" x14ac:dyDescent="0.3">
      <c r="D299" s="55"/>
    </row>
    <row r="300" spans="4:4" ht="15.75" customHeight="1" x14ac:dyDescent="0.3">
      <c r="D300" s="55"/>
    </row>
    <row r="301" spans="4:4" ht="15.75" customHeight="1" x14ac:dyDescent="0.3">
      <c r="D301" s="55"/>
    </row>
    <row r="302" spans="4:4" ht="15.75" customHeight="1" x14ac:dyDescent="0.3">
      <c r="D302" s="55"/>
    </row>
    <row r="303" spans="4:4" ht="15.75" customHeight="1" x14ac:dyDescent="0.3">
      <c r="D303" s="55"/>
    </row>
    <row r="304" spans="4:4" ht="15.75" customHeight="1" x14ac:dyDescent="0.3">
      <c r="D304" s="55"/>
    </row>
    <row r="305" spans="4:4" ht="15.75" customHeight="1" x14ac:dyDescent="0.3">
      <c r="D305" s="55"/>
    </row>
    <row r="306" spans="4:4" ht="15.75" customHeight="1" x14ac:dyDescent="0.3">
      <c r="D306" s="55"/>
    </row>
    <row r="307" spans="4:4" ht="15.75" customHeight="1" x14ac:dyDescent="0.3">
      <c r="D307" s="55"/>
    </row>
    <row r="308" spans="4:4" ht="15.75" customHeight="1" x14ac:dyDescent="0.3">
      <c r="D308" s="55"/>
    </row>
    <row r="309" spans="4:4" ht="15.75" customHeight="1" x14ac:dyDescent="0.3">
      <c r="D309" s="55"/>
    </row>
    <row r="310" spans="4:4" ht="15.75" customHeight="1" x14ac:dyDescent="0.3">
      <c r="D310" s="55"/>
    </row>
    <row r="311" spans="4:4" ht="15.75" customHeight="1" x14ac:dyDescent="0.3">
      <c r="D311" s="55"/>
    </row>
    <row r="312" spans="4:4" ht="15.75" customHeight="1" x14ac:dyDescent="0.3">
      <c r="D312" s="55"/>
    </row>
    <row r="313" spans="4:4" ht="15.75" customHeight="1" x14ac:dyDescent="0.3">
      <c r="D313" s="55"/>
    </row>
    <row r="314" spans="4:4" ht="15.75" customHeight="1" x14ac:dyDescent="0.3">
      <c r="D314" s="55"/>
    </row>
    <row r="315" spans="4:4" ht="15.75" customHeight="1" x14ac:dyDescent="0.3">
      <c r="D315" s="55"/>
    </row>
    <row r="316" spans="4:4" ht="15.75" customHeight="1" x14ac:dyDescent="0.3">
      <c r="D316" s="55"/>
    </row>
    <row r="317" spans="4:4" ht="15.75" customHeight="1" x14ac:dyDescent="0.3">
      <c r="D317" s="55"/>
    </row>
    <row r="318" spans="4:4" ht="15.75" customHeight="1" x14ac:dyDescent="0.3">
      <c r="D318" s="55"/>
    </row>
    <row r="319" spans="4:4" ht="15.75" customHeight="1" x14ac:dyDescent="0.3">
      <c r="D319" s="55"/>
    </row>
    <row r="320" spans="4:4" ht="15.75" customHeight="1" x14ac:dyDescent="0.3">
      <c r="D320" s="55"/>
    </row>
    <row r="321" spans="4:4" ht="15.75" customHeight="1" x14ac:dyDescent="0.3">
      <c r="D321" s="55"/>
    </row>
    <row r="322" spans="4:4" ht="15.75" customHeight="1" x14ac:dyDescent="0.3">
      <c r="D322" s="55"/>
    </row>
    <row r="323" spans="4:4" ht="15.75" customHeight="1" x14ac:dyDescent="0.3">
      <c r="D323" s="55"/>
    </row>
    <row r="324" spans="4:4" ht="15.75" customHeight="1" x14ac:dyDescent="0.3">
      <c r="D324" s="55"/>
    </row>
    <row r="325" spans="4:4" ht="15.75" customHeight="1" x14ac:dyDescent="0.3">
      <c r="D325" s="55"/>
    </row>
    <row r="326" spans="4:4" ht="15.75" customHeight="1" x14ac:dyDescent="0.3">
      <c r="D326" s="55"/>
    </row>
    <row r="327" spans="4:4" ht="15.75" customHeight="1" x14ac:dyDescent="0.3">
      <c r="D327" s="55"/>
    </row>
    <row r="328" spans="4:4" ht="15.75" customHeight="1" x14ac:dyDescent="0.3">
      <c r="D328" s="55"/>
    </row>
    <row r="329" spans="4:4" ht="15.75" customHeight="1" x14ac:dyDescent="0.3">
      <c r="D329" s="55"/>
    </row>
    <row r="330" spans="4:4" ht="15.75" customHeight="1" x14ac:dyDescent="0.3">
      <c r="D330" s="55"/>
    </row>
    <row r="331" spans="4:4" ht="15.75" customHeight="1" x14ac:dyDescent="0.3">
      <c r="D331" s="55"/>
    </row>
    <row r="332" spans="4:4" ht="15.75" customHeight="1" x14ac:dyDescent="0.3">
      <c r="D332" s="55"/>
    </row>
    <row r="333" spans="4:4" ht="15.75" customHeight="1" x14ac:dyDescent="0.3">
      <c r="D333" s="55"/>
    </row>
    <row r="334" spans="4:4" ht="15.75" customHeight="1" x14ac:dyDescent="0.3">
      <c r="D334" s="55"/>
    </row>
    <row r="335" spans="4:4" ht="15.75" customHeight="1" x14ac:dyDescent="0.3">
      <c r="D335" s="55"/>
    </row>
    <row r="336" spans="4:4" ht="15.75" customHeight="1" x14ac:dyDescent="0.3">
      <c r="D336" s="55"/>
    </row>
    <row r="337" spans="4:4" ht="15.75" customHeight="1" x14ac:dyDescent="0.3">
      <c r="D337" s="55"/>
    </row>
    <row r="338" spans="4:4" ht="15.75" customHeight="1" x14ac:dyDescent="0.3">
      <c r="D338" s="55"/>
    </row>
    <row r="339" spans="4:4" ht="15.75" customHeight="1" x14ac:dyDescent="0.3">
      <c r="D339" s="55"/>
    </row>
    <row r="340" spans="4:4" ht="15.75" customHeight="1" x14ac:dyDescent="0.3">
      <c r="D340" s="55"/>
    </row>
    <row r="341" spans="4:4" ht="15.75" customHeight="1" x14ac:dyDescent="0.3">
      <c r="D341" s="55"/>
    </row>
    <row r="342" spans="4:4" ht="15.75" customHeight="1" x14ac:dyDescent="0.3">
      <c r="D342" s="55"/>
    </row>
    <row r="343" spans="4:4" ht="15.75" customHeight="1" x14ac:dyDescent="0.3">
      <c r="D343" s="55"/>
    </row>
    <row r="344" spans="4:4" ht="15.75" customHeight="1" x14ac:dyDescent="0.3">
      <c r="D344" s="55"/>
    </row>
    <row r="345" spans="4:4" ht="15.75" customHeight="1" x14ac:dyDescent="0.3">
      <c r="D345" s="55"/>
    </row>
    <row r="346" spans="4:4" ht="15.75" customHeight="1" x14ac:dyDescent="0.3">
      <c r="D346" s="55"/>
    </row>
    <row r="347" spans="4:4" ht="15.75" customHeight="1" x14ac:dyDescent="0.3">
      <c r="D347" s="55"/>
    </row>
    <row r="348" spans="4:4" ht="15.75" customHeight="1" x14ac:dyDescent="0.3">
      <c r="D348" s="55"/>
    </row>
    <row r="349" spans="4:4" ht="15.75" customHeight="1" x14ac:dyDescent="0.3">
      <c r="D349" s="55"/>
    </row>
    <row r="350" spans="4:4" ht="15.75" customHeight="1" x14ac:dyDescent="0.3">
      <c r="D350" s="55"/>
    </row>
    <row r="351" spans="4:4" ht="15.75" customHeight="1" x14ac:dyDescent="0.3">
      <c r="D351" s="55"/>
    </row>
    <row r="352" spans="4:4" ht="15.75" customHeight="1" x14ac:dyDescent="0.3">
      <c r="D352" s="55"/>
    </row>
    <row r="353" spans="4:4" ht="15.75" customHeight="1" x14ac:dyDescent="0.3">
      <c r="D353" s="55"/>
    </row>
    <row r="354" spans="4:4" ht="15.75" customHeight="1" x14ac:dyDescent="0.3">
      <c r="D354" s="55"/>
    </row>
    <row r="355" spans="4:4" ht="15.75" customHeight="1" x14ac:dyDescent="0.3">
      <c r="D355" s="55"/>
    </row>
    <row r="356" spans="4:4" ht="15.75" customHeight="1" x14ac:dyDescent="0.3">
      <c r="D356" s="55"/>
    </row>
    <row r="357" spans="4:4" ht="15.75" customHeight="1" x14ac:dyDescent="0.3">
      <c r="D357" s="55"/>
    </row>
    <row r="358" spans="4:4" ht="15.75" customHeight="1" x14ac:dyDescent="0.3">
      <c r="D358" s="55"/>
    </row>
    <row r="359" spans="4:4" ht="15.75" customHeight="1" x14ac:dyDescent="0.3">
      <c r="D359" s="55"/>
    </row>
    <row r="360" spans="4:4" ht="15.75" customHeight="1" x14ac:dyDescent="0.3">
      <c r="D360" s="55"/>
    </row>
    <row r="361" spans="4:4" ht="15.75" customHeight="1" x14ac:dyDescent="0.3">
      <c r="D361" s="55"/>
    </row>
    <row r="362" spans="4:4" ht="15.75" customHeight="1" x14ac:dyDescent="0.3">
      <c r="D362" s="55"/>
    </row>
    <row r="363" spans="4:4" ht="15.75" customHeight="1" x14ac:dyDescent="0.3">
      <c r="D363" s="55"/>
    </row>
    <row r="364" spans="4:4" ht="15.75" customHeight="1" x14ac:dyDescent="0.3">
      <c r="D364" s="55"/>
    </row>
    <row r="365" spans="4:4" ht="15.75" customHeight="1" x14ac:dyDescent="0.3">
      <c r="D365" s="55"/>
    </row>
    <row r="366" spans="4:4" ht="15.75" customHeight="1" x14ac:dyDescent="0.3">
      <c r="D366" s="55"/>
    </row>
    <row r="367" spans="4:4" ht="15.75" customHeight="1" x14ac:dyDescent="0.3">
      <c r="D367" s="55"/>
    </row>
    <row r="368" spans="4:4" ht="15.75" customHeight="1" x14ac:dyDescent="0.3">
      <c r="D368" s="55"/>
    </row>
    <row r="369" spans="4:4" ht="15.75" customHeight="1" x14ac:dyDescent="0.3">
      <c r="D369" s="55"/>
    </row>
    <row r="370" spans="4:4" ht="15.75" customHeight="1" x14ac:dyDescent="0.3">
      <c r="D370" s="55"/>
    </row>
    <row r="371" spans="4:4" ht="15.75" customHeight="1" x14ac:dyDescent="0.3">
      <c r="D371" s="55"/>
    </row>
    <row r="372" spans="4:4" ht="15.75" customHeight="1" x14ac:dyDescent="0.3">
      <c r="D372" s="55"/>
    </row>
    <row r="373" spans="4:4" ht="15.75" customHeight="1" x14ac:dyDescent="0.3">
      <c r="D373" s="55"/>
    </row>
    <row r="374" spans="4:4" ht="15.75" customHeight="1" x14ac:dyDescent="0.3">
      <c r="D374" s="55"/>
    </row>
    <row r="375" spans="4:4" ht="15.75" customHeight="1" x14ac:dyDescent="0.3">
      <c r="D375" s="55"/>
    </row>
    <row r="376" spans="4:4" ht="15.75" customHeight="1" x14ac:dyDescent="0.3">
      <c r="D376" s="55"/>
    </row>
    <row r="377" spans="4:4" ht="15.75" customHeight="1" x14ac:dyDescent="0.3">
      <c r="D377" s="55"/>
    </row>
    <row r="378" spans="4:4" ht="15.75" customHeight="1" x14ac:dyDescent="0.3">
      <c r="D378" s="55"/>
    </row>
    <row r="379" spans="4:4" ht="15.75" customHeight="1" x14ac:dyDescent="0.3">
      <c r="D379" s="55"/>
    </row>
    <row r="380" spans="4:4" ht="15.75" customHeight="1" x14ac:dyDescent="0.3">
      <c r="D380" s="55"/>
    </row>
    <row r="381" spans="4:4" ht="15.75" customHeight="1" x14ac:dyDescent="0.3">
      <c r="D381" s="55"/>
    </row>
    <row r="382" spans="4:4" ht="15.75" customHeight="1" x14ac:dyDescent="0.3">
      <c r="D382" s="55"/>
    </row>
    <row r="383" spans="4:4" ht="15.75" customHeight="1" x14ac:dyDescent="0.3">
      <c r="D383" s="55"/>
    </row>
    <row r="384" spans="4:4" ht="15.75" customHeight="1" x14ac:dyDescent="0.3">
      <c r="D384" s="55"/>
    </row>
    <row r="385" spans="4:4" ht="15.75" customHeight="1" x14ac:dyDescent="0.3">
      <c r="D385" s="55"/>
    </row>
    <row r="386" spans="4:4" ht="15.75" customHeight="1" x14ac:dyDescent="0.3">
      <c r="D386" s="55"/>
    </row>
    <row r="387" spans="4:4" ht="15.75" customHeight="1" x14ac:dyDescent="0.3">
      <c r="D387" s="55"/>
    </row>
    <row r="388" spans="4:4" ht="15.75" customHeight="1" x14ac:dyDescent="0.3">
      <c r="D388" s="55"/>
    </row>
    <row r="389" spans="4:4" ht="15.75" customHeight="1" x14ac:dyDescent="0.3">
      <c r="D389" s="55"/>
    </row>
    <row r="390" spans="4:4" ht="15.75" customHeight="1" x14ac:dyDescent="0.3">
      <c r="D390" s="55"/>
    </row>
    <row r="391" spans="4:4" ht="15.75" customHeight="1" x14ac:dyDescent="0.3">
      <c r="D391" s="55"/>
    </row>
    <row r="392" spans="4:4" ht="15.75" customHeight="1" x14ac:dyDescent="0.3">
      <c r="D392" s="55"/>
    </row>
    <row r="393" spans="4:4" ht="15.75" customHeight="1" x14ac:dyDescent="0.3">
      <c r="D393" s="55"/>
    </row>
    <row r="394" spans="4:4" ht="15.75" customHeight="1" x14ac:dyDescent="0.3">
      <c r="D394" s="55"/>
    </row>
    <row r="395" spans="4:4" ht="15.75" customHeight="1" x14ac:dyDescent="0.3">
      <c r="D395" s="55"/>
    </row>
    <row r="396" spans="4:4" ht="15.75" customHeight="1" x14ac:dyDescent="0.3">
      <c r="D396" s="55"/>
    </row>
    <row r="397" spans="4:4" ht="15.75" customHeight="1" x14ac:dyDescent="0.3">
      <c r="D397" s="55"/>
    </row>
    <row r="398" spans="4:4" ht="15.75" customHeight="1" x14ac:dyDescent="0.3">
      <c r="D398" s="55"/>
    </row>
    <row r="399" spans="4:4" ht="15.75" customHeight="1" x14ac:dyDescent="0.3">
      <c r="D399" s="55"/>
    </row>
    <row r="400" spans="4:4" ht="15.75" customHeight="1" x14ac:dyDescent="0.3">
      <c r="D400" s="55"/>
    </row>
    <row r="401" spans="4:4" ht="15.75" customHeight="1" x14ac:dyDescent="0.3">
      <c r="D401" s="55"/>
    </row>
    <row r="402" spans="4:4" ht="15.75" customHeight="1" x14ac:dyDescent="0.3">
      <c r="D402" s="55"/>
    </row>
    <row r="403" spans="4:4" ht="15.75" customHeight="1" x14ac:dyDescent="0.3">
      <c r="D403" s="55"/>
    </row>
    <row r="404" spans="4:4" ht="15.75" customHeight="1" x14ac:dyDescent="0.3">
      <c r="D404" s="55"/>
    </row>
    <row r="405" spans="4:4" ht="15.75" customHeight="1" x14ac:dyDescent="0.3">
      <c r="D405" s="55"/>
    </row>
    <row r="406" spans="4:4" ht="15.75" customHeight="1" x14ac:dyDescent="0.3">
      <c r="D406" s="55"/>
    </row>
    <row r="407" spans="4:4" ht="15.75" customHeight="1" x14ac:dyDescent="0.3">
      <c r="D407" s="55"/>
    </row>
    <row r="408" spans="4:4" ht="15.75" customHeight="1" x14ac:dyDescent="0.3">
      <c r="D408" s="55"/>
    </row>
    <row r="409" spans="4:4" ht="15.75" customHeight="1" x14ac:dyDescent="0.3">
      <c r="D409" s="55"/>
    </row>
    <row r="410" spans="4:4" ht="15.75" customHeight="1" x14ac:dyDescent="0.3">
      <c r="D410" s="55"/>
    </row>
    <row r="411" spans="4:4" ht="15.75" customHeight="1" x14ac:dyDescent="0.3">
      <c r="D411" s="55"/>
    </row>
    <row r="412" spans="4:4" ht="15.75" customHeight="1" x14ac:dyDescent="0.3">
      <c r="D412" s="55"/>
    </row>
    <row r="413" spans="4:4" ht="15.75" customHeight="1" x14ac:dyDescent="0.3">
      <c r="D413" s="55"/>
    </row>
    <row r="414" spans="4:4" ht="15.75" customHeight="1" x14ac:dyDescent="0.3">
      <c r="D414" s="55"/>
    </row>
    <row r="415" spans="4:4" ht="15.75" customHeight="1" x14ac:dyDescent="0.3">
      <c r="D415" s="55"/>
    </row>
    <row r="416" spans="4:4" ht="15.75" customHeight="1" x14ac:dyDescent="0.3">
      <c r="D416" s="55"/>
    </row>
    <row r="417" spans="4:4" ht="15.75" customHeight="1" x14ac:dyDescent="0.3">
      <c r="D417" s="55"/>
    </row>
    <row r="418" spans="4:4" ht="15.75" customHeight="1" x14ac:dyDescent="0.3">
      <c r="D418" s="55"/>
    </row>
    <row r="419" spans="4:4" ht="15.75" customHeight="1" x14ac:dyDescent="0.3">
      <c r="D419" s="55"/>
    </row>
    <row r="420" spans="4:4" ht="15.75" customHeight="1" x14ac:dyDescent="0.3">
      <c r="D420" s="55"/>
    </row>
    <row r="421" spans="4:4" ht="15.75" customHeight="1" x14ac:dyDescent="0.3">
      <c r="D421" s="55"/>
    </row>
    <row r="422" spans="4:4" ht="15.75" customHeight="1" x14ac:dyDescent="0.3">
      <c r="D422" s="55"/>
    </row>
    <row r="423" spans="4:4" ht="15.75" customHeight="1" x14ac:dyDescent="0.3">
      <c r="D423" s="55"/>
    </row>
    <row r="424" spans="4:4" ht="15.75" customHeight="1" x14ac:dyDescent="0.3">
      <c r="D424" s="55"/>
    </row>
    <row r="425" spans="4:4" ht="15.75" customHeight="1" x14ac:dyDescent="0.3">
      <c r="D425" s="55"/>
    </row>
    <row r="426" spans="4:4" ht="15.75" customHeight="1" x14ac:dyDescent="0.3">
      <c r="D426" s="55"/>
    </row>
    <row r="427" spans="4:4" ht="15.75" customHeight="1" x14ac:dyDescent="0.3">
      <c r="D427" s="55"/>
    </row>
    <row r="428" spans="4:4" ht="15.75" customHeight="1" x14ac:dyDescent="0.3">
      <c r="D428" s="55"/>
    </row>
    <row r="429" spans="4:4" ht="15.75" customHeight="1" x14ac:dyDescent="0.3">
      <c r="D429" s="55"/>
    </row>
    <row r="430" spans="4:4" ht="15.75" customHeight="1" x14ac:dyDescent="0.3">
      <c r="D430" s="55"/>
    </row>
    <row r="431" spans="4:4" ht="15.75" customHeight="1" x14ac:dyDescent="0.3">
      <c r="D431" s="55"/>
    </row>
    <row r="432" spans="4:4" ht="15.75" customHeight="1" x14ac:dyDescent="0.3">
      <c r="D432" s="55"/>
    </row>
    <row r="433" spans="4:4" ht="15.75" customHeight="1" x14ac:dyDescent="0.3">
      <c r="D433" s="55"/>
    </row>
    <row r="434" spans="4:4" ht="15.75" customHeight="1" x14ac:dyDescent="0.3">
      <c r="D434" s="55"/>
    </row>
    <row r="435" spans="4:4" ht="15.75" customHeight="1" x14ac:dyDescent="0.3">
      <c r="D435" s="55"/>
    </row>
    <row r="436" spans="4:4" ht="15.75" customHeight="1" x14ac:dyDescent="0.3">
      <c r="D436" s="55"/>
    </row>
    <row r="437" spans="4:4" ht="15.75" customHeight="1" x14ac:dyDescent="0.3">
      <c r="D437" s="55"/>
    </row>
    <row r="438" spans="4:4" ht="15.75" customHeight="1" x14ac:dyDescent="0.3">
      <c r="D438" s="55"/>
    </row>
    <row r="439" spans="4:4" ht="15.75" customHeight="1" x14ac:dyDescent="0.3">
      <c r="D439" s="55"/>
    </row>
    <row r="440" spans="4:4" ht="15.75" customHeight="1" x14ac:dyDescent="0.3">
      <c r="D440" s="55"/>
    </row>
    <row r="441" spans="4:4" ht="15.75" customHeight="1" x14ac:dyDescent="0.3">
      <c r="D441" s="55"/>
    </row>
    <row r="442" spans="4:4" ht="15.75" customHeight="1" x14ac:dyDescent="0.3">
      <c r="D442" s="55"/>
    </row>
    <row r="443" spans="4:4" ht="15.75" customHeight="1" x14ac:dyDescent="0.3"/>
    <row r="444" spans="4:4" ht="15.75" customHeight="1" x14ac:dyDescent="0.3"/>
    <row r="445" spans="4:4" ht="15.75" customHeight="1" x14ac:dyDescent="0.3"/>
    <row r="446" spans="4:4" ht="15.75" customHeight="1" x14ac:dyDescent="0.3"/>
    <row r="447" spans="4:4" ht="15.75" customHeight="1" x14ac:dyDescent="0.3"/>
    <row r="448" spans="4:4"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42">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96:C96"/>
    <mergeCell ref="B97:C97"/>
    <mergeCell ref="B98:C98"/>
    <mergeCell ref="B99:C99"/>
    <mergeCell ref="B100:C100"/>
    <mergeCell ref="B101:C101"/>
    <mergeCell ref="B102:C102"/>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82:C82"/>
    <mergeCell ref="B22:C22"/>
    <mergeCell ref="B23:C23"/>
    <mergeCell ref="B24:C24"/>
    <mergeCell ref="B25:C25"/>
    <mergeCell ref="B26:C26"/>
    <mergeCell ref="B27:C27"/>
    <mergeCell ref="B28:C28"/>
    <mergeCell ref="B29:C29"/>
    <mergeCell ref="B30:C30"/>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D50:E50"/>
    <mergeCell ref="B52:C52"/>
    <mergeCell ref="B53:C53"/>
    <mergeCell ref="B54:C54"/>
    <mergeCell ref="B64:C64"/>
    <mergeCell ref="B65:C65"/>
    <mergeCell ref="B57:C57"/>
    <mergeCell ref="B58:C58"/>
    <mergeCell ref="B59:C59"/>
    <mergeCell ref="B60:C60"/>
    <mergeCell ref="B61:C61"/>
    <mergeCell ref="B62:C62"/>
    <mergeCell ref="B63:C63"/>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12:C212"/>
    <mergeCell ref="B213:C213"/>
    <mergeCell ref="B214:C214"/>
    <mergeCell ref="B215:C215"/>
    <mergeCell ref="B216:C216"/>
    <mergeCell ref="B217:C217"/>
    <mergeCell ref="B218:C218"/>
    <mergeCell ref="B219:C219"/>
    <mergeCell ref="B220:C220"/>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175:C175"/>
    <mergeCell ref="B176:C176"/>
    <mergeCell ref="B177:C177"/>
    <mergeCell ref="B178:C178"/>
    <mergeCell ref="B179:C179"/>
    <mergeCell ref="B180:C180"/>
    <mergeCell ref="B181:C181"/>
    <mergeCell ref="B182:C182"/>
    <mergeCell ref="B183:C183"/>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54:C154"/>
    <mergeCell ref="B155:C155"/>
    <mergeCell ref="B156:C156"/>
    <mergeCell ref="D167:E167"/>
    <mergeCell ref="B157:C157"/>
    <mergeCell ref="B158:C158"/>
    <mergeCell ref="B159:C159"/>
    <mergeCell ref="B160:C160"/>
    <mergeCell ref="B161:C161"/>
    <mergeCell ref="B162:C162"/>
    <mergeCell ref="B163:C163"/>
    <mergeCell ref="B164:C164"/>
    <mergeCell ref="B142:C142"/>
    <mergeCell ref="B143:C143"/>
    <mergeCell ref="B144:C144"/>
    <mergeCell ref="B145:C145"/>
    <mergeCell ref="B146:C146"/>
    <mergeCell ref="B147:C147"/>
    <mergeCell ref="B148:C148"/>
    <mergeCell ref="B149:C149"/>
    <mergeCell ref="B150:E15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Z1000"/>
  <sheetViews>
    <sheetView workbookViewId="0">
      <selection activeCell="H4" sqref="H4:I4"/>
    </sheetView>
  </sheetViews>
  <sheetFormatPr baseColWidth="10" defaultColWidth="14.44140625" defaultRowHeight="15" customHeight="1" x14ac:dyDescent="0.3"/>
  <cols>
    <col min="1" max="1" width="10" customWidth="1"/>
    <col min="2" max="2" width="14.33203125" customWidth="1"/>
    <col min="3" max="3" width="17.44140625" customWidth="1"/>
    <col min="4" max="4" width="16.5546875" customWidth="1"/>
    <col min="5" max="5" width="38" customWidth="1"/>
    <col min="6" max="6" width="30.33203125" customWidth="1"/>
    <col min="7" max="7" width="18.33203125" customWidth="1"/>
    <col min="8" max="8" width="15.5546875" customWidth="1"/>
    <col min="9" max="9" width="19.33203125" customWidth="1"/>
    <col min="10" max="10" width="14.5546875" customWidth="1"/>
    <col min="11" max="26" width="11.44140625" customWidth="1"/>
  </cols>
  <sheetData>
    <row r="1" spans="1:26" ht="15" customHeight="1" x14ac:dyDescent="0.3">
      <c r="A1" s="613" t="e" vm="1">
        <v>#VALUE!</v>
      </c>
      <c r="B1" s="613"/>
      <c r="C1" s="601" t="s">
        <v>38</v>
      </c>
      <c r="D1" s="601"/>
      <c r="E1" s="601"/>
      <c r="F1" s="601"/>
      <c r="G1" s="601"/>
      <c r="H1" s="599" t="s">
        <v>209</v>
      </c>
      <c r="I1" s="366"/>
      <c r="J1" s="404"/>
      <c r="K1" s="10"/>
      <c r="L1" s="2"/>
      <c r="M1" s="2"/>
      <c r="N1" s="342"/>
      <c r="O1" s="2"/>
      <c r="P1" s="2"/>
      <c r="Q1" s="2"/>
      <c r="R1" s="2"/>
      <c r="S1" s="2"/>
      <c r="T1" s="2"/>
      <c r="U1" s="2"/>
      <c r="V1" s="2"/>
      <c r="W1" s="2"/>
      <c r="X1" s="2"/>
      <c r="Y1" s="2"/>
      <c r="Z1" s="2"/>
    </row>
    <row r="2" spans="1:26" ht="15" customHeight="1" x14ac:dyDescent="0.3">
      <c r="A2" s="613"/>
      <c r="B2" s="613"/>
      <c r="C2" s="601"/>
      <c r="D2" s="601"/>
      <c r="E2" s="601"/>
      <c r="F2" s="601"/>
      <c r="G2" s="601"/>
      <c r="H2" s="600" t="s">
        <v>2</v>
      </c>
      <c r="I2" s="351"/>
      <c r="J2" s="290"/>
      <c r="K2" s="10"/>
      <c r="L2" s="2"/>
      <c r="M2" s="2"/>
      <c r="N2" s="284"/>
      <c r="O2" s="2"/>
      <c r="P2" s="2"/>
      <c r="Q2" s="2"/>
      <c r="R2" s="2"/>
      <c r="S2" s="2"/>
      <c r="T2" s="2"/>
      <c r="U2" s="2"/>
      <c r="V2" s="2"/>
      <c r="W2" s="2"/>
      <c r="X2" s="2"/>
      <c r="Y2" s="2"/>
      <c r="Z2" s="2"/>
    </row>
    <row r="3" spans="1:26" ht="15" customHeight="1" x14ac:dyDescent="0.3">
      <c r="A3" s="613"/>
      <c r="B3" s="613"/>
      <c r="C3" s="603" t="s">
        <v>210</v>
      </c>
      <c r="D3" s="603"/>
      <c r="E3" s="603"/>
      <c r="F3" s="603"/>
      <c r="G3" s="603"/>
      <c r="H3" s="600" t="s">
        <v>3</v>
      </c>
      <c r="I3" s="351"/>
      <c r="J3" s="290"/>
      <c r="K3" s="10"/>
      <c r="L3" s="2"/>
      <c r="M3" s="2"/>
      <c r="N3" s="284"/>
      <c r="O3" s="2"/>
      <c r="P3" s="2"/>
      <c r="Q3" s="2"/>
      <c r="R3" s="2"/>
      <c r="S3" s="2"/>
      <c r="T3" s="2"/>
      <c r="U3" s="2"/>
      <c r="V3" s="2"/>
      <c r="W3" s="2"/>
      <c r="X3" s="2"/>
      <c r="Y3" s="2"/>
      <c r="Z3" s="2"/>
    </row>
    <row r="4" spans="1:26" ht="15.75" customHeight="1" x14ac:dyDescent="0.3">
      <c r="A4" s="613"/>
      <c r="B4" s="613"/>
      <c r="C4" s="603"/>
      <c r="D4" s="603"/>
      <c r="E4" s="603"/>
      <c r="F4" s="603"/>
      <c r="G4" s="603"/>
      <c r="H4" s="600" t="s">
        <v>211</v>
      </c>
      <c r="I4" s="351"/>
      <c r="J4" s="341"/>
      <c r="K4" s="10"/>
      <c r="L4" s="2"/>
      <c r="M4" s="2"/>
      <c r="N4" s="284"/>
      <c r="O4" s="2"/>
      <c r="P4" s="2"/>
      <c r="Q4" s="2"/>
      <c r="R4" s="2"/>
      <c r="S4" s="2"/>
      <c r="T4" s="2"/>
      <c r="U4" s="2"/>
      <c r="V4" s="2"/>
      <c r="W4" s="2"/>
      <c r="X4" s="2"/>
      <c r="Y4" s="2"/>
      <c r="Z4" s="2"/>
    </row>
    <row r="5" spans="1:26" ht="15.75" customHeight="1" x14ac:dyDescent="0.3">
      <c r="A5" s="611"/>
      <c r="B5" s="441"/>
      <c r="C5" s="441"/>
      <c r="D5" s="441"/>
      <c r="E5" s="441"/>
      <c r="F5" s="441"/>
      <c r="G5" s="441"/>
      <c r="H5" s="331"/>
      <c r="I5" s="331"/>
      <c r="J5" s="332"/>
      <c r="K5" s="10"/>
      <c r="L5" s="2"/>
      <c r="M5" s="2"/>
      <c r="N5" s="11"/>
      <c r="O5" s="2"/>
      <c r="P5" s="2"/>
      <c r="Q5" s="2"/>
      <c r="R5" s="2"/>
      <c r="S5" s="2"/>
      <c r="T5" s="2"/>
      <c r="U5" s="2"/>
      <c r="V5" s="2"/>
      <c r="W5" s="2"/>
      <c r="X5" s="2"/>
      <c r="Y5" s="2"/>
      <c r="Z5" s="2"/>
    </row>
    <row r="6" spans="1:26" ht="15" customHeight="1" x14ac:dyDescent="0.3">
      <c r="A6" s="393" t="str">
        <f>CONTEXTO!A8</f>
        <v>PROCESO: GESTIÓN HUMANA</v>
      </c>
      <c r="B6" s="325"/>
      <c r="C6" s="325"/>
      <c r="D6" s="325"/>
      <c r="E6" s="325"/>
      <c r="F6" s="325"/>
      <c r="G6" s="325"/>
      <c r="H6" s="325"/>
      <c r="I6" s="325"/>
      <c r="J6" s="326"/>
      <c r="K6" s="2"/>
      <c r="L6" s="2"/>
      <c r="M6" s="2"/>
      <c r="N6" s="2"/>
      <c r="O6" s="2"/>
      <c r="P6" s="2"/>
      <c r="Q6" s="2"/>
      <c r="R6" s="2"/>
      <c r="S6" s="2"/>
      <c r="T6" s="2"/>
      <c r="U6" s="2"/>
      <c r="V6" s="2"/>
      <c r="W6" s="2"/>
      <c r="X6" s="2"/>
      <c r="Y6" s="2"/>
      <c r="Z6" s="2"/>
    </row>
    <row r="7" spans="1:26" ht="32.25" customHeight="1" x14ac:dyDescent="0.3">
      <c r="A7" s="306"/>
      <c r="B7" s="287"/>
      <c r="C7" s="287"/>
      <c r="D7" s="287"/>
      <c r="E7" s="287"/>
      <c r="F7" s="287"/>
      <c r="G7" s="287"/>
      <c r="H7" s="287"/>
      <c r="I7" s="287"/>
      <c r="J7" s="307"/>
      <c r="K7" s="2"/>
      <c r="L7" s="2"/>
      <c r="M7" s="2"/>
      <c r="N7" s="2"/>
      <c r="O7" s="2"/>
      <c r="P7" s="2"/>
      <c r="Q7" s="2"/>
      <c r="R7" s="2"/>
      <c r="S7" s="2"/>
      <c r="T7" s="2"/>
      <c r="U7" s="2"/>
      <c r="V7" s="2"/>
      <c r="W7" s="2"/>
      <c r="X7" s="2"/>
      <c r="Y7" s="2"/>
      <c r="Z7" s="2"/>
    </row>
    <row r="8" spans="1:26" ht="23.25" customHeight="1" x14ac:dyDescent="0.3">
      <c r="A8" s="394" t="s">
        <v>212</v>
      </c>
      <c r="B8" s="325"/>
      <c r="C8" s="325"/>
      <c r="D8" s="344"/>
      <c r="E8" s="395" t="s">
        <v>46</v>
      </c>
      <c r="F8" s="331"/>
      <c r="G8" s="331"/>
      <c r="H8" s="331"/>
      <c r="I8" s="331"/>
      <c r="J8" s="351"/>
      <c r="K8" s="2"/>
      <c r="L8" s="2"/>
      <c r="M8" s="2"/>
      <c r="N8" s="2"/>
      <c r="O8" s="2"/>
      <c r="P8" s="2"/>
      <c r="Q8" s="2"/>
      <c r="R8" s="2"/>
      <c r="S8" s="2"/>
      <c r="T8" s="2"/>
      <c r="U8" s="2"/>
      <c r="V8" s="2"/>
      <c r="W8" s="2"/>
      <c r="X8" s="2"/>
      <c r="Y8" s="2"/>
      <c r="Z8" s="2"/>
    </row>
    <row r="9" spans="1:26" ht="23.25" customHeight="1" x14ac:dyDescent="0.3">
      <c r="A9" s="283"/>
      <c r="B9" s="284"/>
      <c r="C9" s="284"/>
      <c r="D9" s="285"/>
      <c r="E9" s="395" t="s">
        <v>213</v>
      </c>
      <c r="F9" s="351"/>
      <c r="G9" s="395" t="s">
        <v>214</v>
      </c>
      <c r="H9" s="331"/>
      <c r="I9" s="331"/>
      <c r="J9" s="351"/>
      <c r="K9" s="2"/>
      <c r="L9" s="2"/>
      <c r="M9" s="2"/>
      <c r="N9" s="2"/>
      <c r="O9" s="2"/>
      <c r="P9" s="2"/>
      <c r="Q9" s="2"/>
      <c r="R9" s="2"/>
      <c r="S9" s="2"/>
      <c r="T9" s="2"/>
      <c r="U9" s="2"/>
      <c r="V9" s="2"/>
      <c r="W9" s="2"/>
      <c r="X9" s="2"/>
      <c r="Y9" s="2"/>
      <c r="Z9" s="2"/>
    </row>
    <row r="10" spans="1:26" ht="23.25" customHeight="1" x14ac:dyDescent="0.3">
      <c r="A10" s="283"/>
      <c r="B10" s="284"/>
      <c r="C10" s="284"/>
      <c r="D10" s="285"/>
      <c r="E10" s="398" t="s">
        <v>215</v>
      </c>
      <c r="F10" s="351"/>
      <c r="G10" s="405" t="s">
        <v>216</v>
      </c>
      <c r="H10" s="331"/>
      <c r="I10" s="331"/>
      <c r="J10" s="351"/>
      <c r="K10" s="2"/>
      <c r="L10" s="2"/>
      <c r="M10" s="2"/>
      <c r="N10" s="2"/>
      <c r="O10" s="2"/>
      <c r="P10" s="2"/>
      <c r="Q10" s="2"/>
      <c r="R10" s="2"/>
      <c r="S10" s="2"/>
      <c r="T10" s="2"/>
      <c r="U10" s="2"/>
      <c r="V10" s="2"/>
      <c r="W10" s="2"/>
      <c r="X10" s="2"/>
      <c r="Y10" s="2"/>
      <c r="Z10" s="2"/>
    </row>
    <row r="11" spans="1:26" ht="43.5" customHeight="1" x14ac:dyDescent="0.3">
      <c r="A11" s="283"/>
      <c r="B11" s="284"/>
      <c r="C11" s="284"/>
      <c r="D11" s="285"/>
      <c r="E11" s="390" t="s">
        <v>217</v>
      </c>
      <c r="F11" s="351"/>
      <c r="G11" s="390" t="s">
        <v>218</v>
      </c>
      <c r="H11" s="331"/>
      <c r="I11" s="331"/>
      <c r="J11" s="351"/>
      <c r="K11" s="2"/>
      <c r="L11" s="2"/>
      <c r="M11" s="2"/>
      <c r="N11" s="2"/>
      <c r="O11" s="2"/>
      <c r="P11" s="2"/>
      <c r="Q11" s="2"/>
      <c r="R11" s="2"/>
      <c r="S11" s="2"/>
      <c r="T11" s="2"/>
      <c r="U11" s="2"/>
      <c r="V11" s="2"/>
      <c r="W11" s="2"/>
      <c r="X11" s="2"/>
      <c r="Y11" s="2"/>
      <c r="Z11" s="2"/>
    </row>
    <row r="12" spans="1:26" ht="43.5" customHeight="1" x14ac:dyDescent="0.3">
      <c r="A12" s="283"/>
      <c r="B12" s="284"/>
      <c r="C12" s="284"/>
      <c r="D12" s="285"/>
      <c r="E12" s="390" t="s">
        <v>219</v>
      </c>
      <c r="F12" s="351"/>
      <c r="G12" s="390" t="s">
        <v>220</v>
      </c>
      <c r="H12" s="331"/>
      <c r="I12" s="331"/>
      <c r="J12" s="351"/>
      <c r="K12" s="2"/>
      <c r="L12" s="2"/>
      <c r="M12" s="2"/>
      <c r="N12" s="2"/>
      <c r="O12" s="2"/>
      <c r="P12" s="2"/>
      <c r="Q12" s="2"/>
      <c r="R12" s="2"/>
      <c r="S12" s="2"/>
      <c r="T12" s="2"/>
      <c r="U12" s="2"/>
      <c r="V12" s="2"/>
      <c r="W12" s="2"/>
      <c r="X12" s="2"/>
      <c r="Y12" s="2"/>
      <c r="Z12" s="2"/>
    </row>
    <row r="13" spans="1:26" ht="43.5" customHeight="1" x14ac:dyDescent="0.3">
      <c r="A13" s="283"/>
      <c r="B13" s="284"/>
      <c r="C13" s="284"/>
      <c r="D13" s="285"/>
      <c r="E13" s="390" t="s">
        <v>221</v>
      </c>
      <c r="F13" s="351"/>
      <c r="G13" s="390" t="s">
        <v>222</v>
      </c>
      <c r="H13" s="331"/>
      <c r="I13" s="331"/>
      <c r="J13" s="351"/>
      <c r="K13" s="2"/>
      <c r="L13" s="2"/>
      <c r="M13" s="2"/>
      <c r="N13" s="2"/>
      <c r="O13" s="2"/>
      <c r="P13" s="2"/>
      <c r="Q13" s="2"/>
      <c r="R13" s="2"/>
      <c r="S13" s="2"/>
      <c r="T13" s="2"/>
      <c r="U13" s="2"/>
      <c r="V13" s="2"/>
      <c r="W13" s="2"/>
      <c r="X13" s="2"/>
      <c r="Y13" s="2"/>
      <c r="Z13" s="2"/>
    </row>
    <row r="14" spans="1:26" ht="43.5" customHeight="1" x14ac:dyDescent="0.3">
      <c r="A14" s="283"/>
      <c r="B14" s="284"/>
      <c r="C14" s="284"/>
      <c r="D14" s="285"/>
      <c r="E14" s="390" t="s">
        <v>223</v>
      </c>
      <c r="F14" s="351"/>
      <c r="G14" s="390" t="s">
        <v>224</v>
      </c>
      <c r="H14" s="331"/>
      <c r="I14" s="331"/>
      <c r="J14" s="351"/>
      <c r="K14" s="2"/>
      <c r="L14" s="2"/>
      <c r="M14" s="2"/>
      <c r="N14" s="2"/>
      <c r="O14" s="2"/>
      <c r="P14" s="2"/>
      <c r="Q14" s="2"/>
      <c r="R14" s="2"/>
      <c r="S14" s="2"/>
      <c r="T14" s="2"/>
      <c r="U14" s="2"/>
      <c r="V14" s="2"/>
      <c r="W14" s="2"/>
      <c r="X14" s="2"/>
      <c r="Y14" s="2"/>
      <c r="Z14" s="2"/>
    </row>
    <row r="15" spans="1:26" ht="49.5" customHeight="1" x14ac:dyDescent="0.3">
      <c r="A15" s="283"/>
      <c r="B15" s="284"/>
      <c r="C15" s="284"/>
      <c r="D15" s="285"/>
      <c r="E15" s="390" t="s">
        <v>225</v>
      </c>
      <c r="F15" s="351"/>
      <c r="G15" s="390" t="s">
        <v>226</v>
      </c>
      <c r="H15" s="331"/>
      <c r="I15" s="331"/>
      <c r="J15" s="351"/>
      <c r="K15" s="2"/>
      <c r="L15" s="2"/>
      <c r="M15" s="2"/>
      <c r="N15" s="2"/>
      <c r="O15" s="2"/>
      <c r="P15" s="2"/>
      <c r="Q15" s="2"/>
      <c r="R15" s="2"/>
      <c r="S15" s="2"/>
      <c r="T15" s="2"/>
      <c r="U15" s="2"/>
      <c r="V15" s="2"/>
      <c r="W15" s="2"/>
      <c r="X15" s="2"/>
      <c r="Y15" s="2"/>
      <c r="Z15" s="2"/>
    </row>
    <row r="16" spans="1:26" ht="49.5" customHeight="1" x14ac:dyDescent="0.3">
      <c r="A16" s="283"/>
      <c r="B16" s="284"/>
      <c r="C16" s="284"/>
      <c r="D16" s="285"/>
      <c r="E16" s="390" t="s">
        <v>227</v>
      </c>
      <c r="F16" s="351"/>
      <c r="G16" s="390" t="s">
        <v>228</v>
      </c>
      <c r="H16" s="331"/>
      <c r="I16" s="331"/>
      <c r="J16" s="351"/>
      <c r="K16" s="2"/>
      <c r="L16" s="2"/>
      <c r="M16" s="2"/>
      <c r="N16" s="2"/>
      <c r="O16" s="2"/>
      <c r="P16" s="2"/>
      <c r="Q16" s="2"/>
      <c r="R16" s="2"/>
      <c r="S16" s="2"/>
      <c r="T16" s="2"/>
      <c r="U16" s="2"/>
      <c r="V16" s="2"/>
      <c r="W16" s="2"/>
      <c r="X16" s="2"/>
      <c r="Y16" s="2"/>
      <c r="Z16" s="2"/>
    </row>
    <row r="17" spans="1:26" ht="54.75" customHeight="1" x14ac:dyDescent="0.3">
      <c r="A17" s="283"/>
      <c r="B17" s="284"/>
      <c r="C17" s="284"/>
      <c r="D17" s="285"/>
      <c r="E17" s="390" t="s">
        <v>229</v>
      </c>
      <c r="F17" s="351"/>
      <c r="G17" s="406" t="s">
        <v>230</v>
      </c>
      <c r="H17" s="331"/>
      <c r="I17" s="331"/>
      <c r="J17" s="351"/>
      <c r="K17" s="2"/>
      <c r="L17" s="2"/>
      <c r="M17" s="2"/>
      <c r="N17" s="2"/>
      <c r="O17" s="2"/>
      <c r="P17" s="2"/>
      <c r="Q17" s="2"/>
      <c r="R17" s="2"/>
      <c r="S17" s="2"/>
      <c r="T17" s="2"/>
      <c r="U17" s="2"/>
      <c r="V17" s="2"/>
      <c r="W17" s="2"/>
      <c r="X17" s="2"/>
      <c r="Y17" s="2"/>
      <c r="Z17" s="2"/>
    </row>
    <row r="18" spans="1:26" ht="48.75" customHeight="1" x14ac:dyDescent="0.3">
      <c r="A18" s="283"/>
      <c r="B18" s="284"/>
      <c r="C18" s="284"/>
      <c r="D18" s="285"/>
      <c r="E18" s="390" t="s">
        <v>231</v>
      </c>
      <c r="F18" s="351"/>
      <c r="G18" s="406" t="s">
        <v>232</v>
      </c>
      <c r="H18" s="331"/>
      <c r="I18" s="331"/>
      <c r="J18" s="351"/>
      <c r="K18" s="2"/>
      <c r="L18" s="2"/>
      <c r="M18" s="2"/>
      <c r="N18" s="2"/>
      <c r="O18" s="2"/>
      <c r="P18" s="2"/>
      <c r="Q18" s="2"/>
      <c r="R18" s="2"/>
      <c r="S18" s="2"/>
      <c r="T18" s="2"/>
      <c r="U18" s="2"/>
      <c r="V18" s="2"/>
      <c r="W18" s="2"/>
      <c r="X18" s="2"/>
      <c r="Y18" s="2"/>
      <c r="Z18" s="2"/>
    </row>
    <row r="19" spans="1:26" ht="54.75" customHeight="1" x14ac:dyDescent="0.3">
      <c r="A19" s="283"/>
      <c r="B19" s="284"/>
      <c r="C19" s="284"/>
      <c r="D19" s="285"/>
      <c r="E19" s="390" t="s">
        <v>233</v>
      </c>
      <c r="F19" s="351"/>
      <c r="G19" s="406" t="s">
        <v>234</v>
      </c>
      <c r="H19" s="331"/>
      <c r="I19" s="331"/>
      <c r="J19" s="351"/>
      <c r="K19" s="2"/>
      <c r="L19" s="2"/>
      <c r="M19" s="2"/>
      <c r="N19" s="2"/>
      <c r="O19" s="2"/>
      <c r="P19" s="2"/>
      <c r="Q19" s="2"/>
      <c r="R19" s="2"/>
      <c r="S19" s="2"/>
      <c r="T19" s="2"/>
      <c r="U19" s="2"/>
      <c r="V19" s="2"/>
      <c r="W19" s="2"/>
      <c r="X19" s="2"/>
      <c r="Y19" s="2"/>
      <c r="Z19" s="2"/>
    </row>
    <row r="20" spans="1:26" ht="59.25" customHeight="1" x14ac:dyDescent="0.3">
      <c r="A20" s="283"/>
      <c r="B20" s="284"/>
      <c r="C20" s="284"/>
      <c r="D20" s="285"/>
      <c r="E20" s="406" t="s">
        <v>235</v>
      </c>
      <c r="F20" s="351"/>
      <c r="G20" s="406" t="s">
        <v>236</v>
      </c>
      <c r="H20" s="331"/>
      <c r="I20" s="331"/>
      <c r="J20" s="351"/>
      <c r="K20" s="2"/>
      <c r="L20" s="2"/>
      <c r="M20" s="2"/>
      <c r="N20" s="2"/>
      <c r="O20" s="2"/>
      <c r="P20" s="2"/>
      <c r="Q20" s="2"/>
      <c r="R20" s="2"/>
      <c r="S20" s="2"/>
      <c r="T20" s="2"/>
      <c r="U20" s="2"/>
      <c r="V20" s="2"/>
      <c r="W20" s="2"/>
      <c r="X20" s="2"/>
      <c r="Y20" s="2"/>
      <c r="Z20" s="2"/>
    </row>
    <row r="21" spans="1:26" ht="49.5" customHeight="1" x14ac:dyDescent="0.3">
      <c r="A21" s="283"/>
      <c r="B21" s="284"/>
      <c r="C21" s="284"/>
      <c r="D21" s="285"/>
      <c r="E21" s="390" t="s">
        <v>237</v>
      </c>
      <c r="F21" s="351"/>
      <c r="G21" s="392"/>
      <c r="H21" s="331"/>
      <c r="I21" s="331"/>
      <c r="J21" s="351"/>
      <c r="K21" s="2"/>
      <c r="L21" s="2"/>
      <c r="M21" s="2"/>
      <c r="N21" s="2"/>
      <c r="O21" s="2"/>
      <c r="P21" s="2"/>
      <c r="Q21" s="2"/>
      <c r="R21" s="2"/>
      <c r="S21" s="2"/>
      <c r="T21" s="2"/>
      <c r="U21" s="2"/>
      <c r="V21" s="2"/>
      <c r="W21" s="2"/>
      <c r="X21" s="2"/>
      <c r="Y21" s="2"/>
      <c r="Z21" s="2"/>
    </row>
    <row r="22" spans="1:26" ht="49.5" customHeight="1" x14ac:dyDescent="0.3">
      <c r="A22" s="283"/>
      <c r="B22" s="284"/>
      <c r="C22" s="284"/>
      <c r="D22" s="285"/>
      <c r="E22" s="390" t="s">
        <v>238</v>
      </c>
      <c r="F22" s="351"/>
      <c r="G22" s="391"/>
      <c r="H22" s="331"/>
      <c r="I22" s="331"/>
      <c r="J22" s="351"/>
      <c r="K22" s="2"/>
      <c r="L22" s="2"/>
      <c r="M22" s="2"/>
      <c r="N22" s="2"/>
      <c r="O22" s="2"/>
      <c r="P22" s="2"/>
      <c r="Q22" s="2"/>
      <c r="R22" s="2"/>
      <c r="S22" s="2"/>
      <c r="T22" s="2"/>
      <c r="U22" s="2"/>
      <c r="V22" s="2"/>
      <c r="W22" s="2"/>
      <c r="X22" s="2"/>
      <c r="Y22" s="2"/>
      <c r="Z22" s="2"/>
    </row>
    <row r="23" spans="1:26" ht="49.5" customHeight="1" x14ac:dyDescent="0.3">
      <c r="A23" s="283"/>
      <c r="B23" s="284"/>
      <c r="C23" s="284"/>
      <c r="D23" s="285"/>
      <c r="E23" s="390" t="s">
        <v>239</v>
      </c>
      <c r="F23" s="351"/>
      <c r="G23" s="391"/>
      <c r="H23" s="331"/>
      <c r="I23" s="331"/>
      <c r="J23" s="351"/>
      <c r="K23" s="2"/>
      <c r="L23" s="2"/>
      <c r="M23" s="2"/>
      <c r="N23" s="2"/>
      <c r="O23" s="2"/>
      <c r="P23" s="2"/>
      <c r="Q23" s="2"/>
      <c r="R23" s="2"/>
      <c r="S23" s="2"/>
      <c r="T23" s="2"/>
      <c r="U23" s="2"/>
      <c r="V23" s="2"/>
      <c r="W23" s="2"/>
      <c r="X23" s="2"/>
      <c r="Y23" s="2"/>
      <c r="Z23" s="2"/>
    </row>
    <row r="24" spans="1:26" ht="49.5" customHeight="1" x14ac:dyDescent="0.3">
      <c r="A24" s="283"/>
      <c r="B24" s="284"/>
      <c r="C24" s="284"/>
      <c r="D24" s="285"/>
      <c r="E24" s="390" t="s">
        <v>240</v>
      </c>
      <c r="F24" s="351"/>
      <c r="G24" s="391"/>
      <c r="H24" s="331"/>
      <c r="I24" s="331"/>
      <c r="J24" s="351"/>
      <c r="K24" s="2"/>
      <c r="L24" s="2"/>
      <c r="M24" s="2"/>
      <c r="N24" s="2"/>
      <c r="O24" s="2"/>
      <c r="P24" s="2"/>
      <c r="Q24" s="2"/>
      <c r="R24" s="2"/>
      <c r="S24" s="2"/>
      <c r="T24" s="2"/>
      <c r="U24" s="2"/>
      <c r="V24" s="2"/>
      <c r="W24" s="2"/>
      <c r="X24" s="2"/>
      <c r="Y24" s="2"/>
      <c r="Z24" s="2"/>
    </row>
    <row r="25" spans="1:26" ht="49.5" customHeight="1" x14ac:dyDescent="0.3">
      <c r="A25" s="338"/>
      <c r="B25" s="339"/>
      <c r="C25" s="339"/>
      <c r="D25" s="340"/>
      <c r="E25" s="390" t="s">
        <v>241</v>
      </c>
      <c r="F25" s="351"/>
      <c r="G25" s="392"/>
      <c r="H25" s="331"/>
      <c r="I25" s="331"/>
      <c r="J25" s="351"/>
      <c r="K25" s="2"/>
      <c r="L25" s="2"/>
      <c r="M25" s="2"/>
      <c r="N25" s="2"/>
      <c r="O25" s="2"/>
      <c r="P25" s="2"/>
      <c r="Q25" s="2"/>
      <c r="R25" s="2"/>
      <c r="S25" s="2"/>
      <c r="T25" s="2"/>
      <c r="U25" s="2"/>
      <c r="V25" s="2"/>
      <c r="W25" s="2"/>
      <c r="X25" s="2"/>
      <c r="Y25" s="2"/>
      <c r="Z25" s="2"/>
    </row>
    <row r="26" spans="1:26" ht="51.75" customHeight="1" x14ac:dyDescent="0.3">
      <c r="A26" s="401" t="s">
        <v>44</v>
      </c>
      <c r="B26" s="401" t="s">
        <v>214</v>
      </c>
      <c r="C26" s="398" t="s">
        <v>242</v>
      </c>
      <c r="D26" s="351"/>
      <c r="E26" s="395" t="s">
        <v>243</v>
      </c>
      <c r="F26" s="351"/>
      <c r="G26" s="395" t="s">
        <v>244</v>
      </c>
      <c r="H26" s="331"/>
      <c r="I26" s="331"/>
      <c r="J26" s="351"/>
      <c r="K26" s="2"/>
      <c r="L26" s="2"/>
      <c r="M26" s="2"/>
      <c r="N26" s="2"/>
      <c r="O26" s="2"/>
      <c r="P26" s="2"/>
      <c r="Q26" s="2"/>
      <c r="R26" s="2"/>
      <c r="S26" s="2"/>
      <c r="T26" s="2"/>
      <c r="U26" s="2"/>
      <c r="V26" s="2"/>
      <c r="W26" s="2"/>
      <c r="X26" s="2"/>
      <c r="Y26" s="2"/>
      <c r="Z26" s="2"/>
    </row>
    <row r="27" spans="1:26" ht="48.75" customHeight="1" x14ac:dyDescent="0.3">
      <c r="A27" s="362"/>
      <c r="B27" s="362"/>
      <c r="C27" s="390" t="s">
        <v>245</v>
      </c>
      <c r="D27" s="351"/>
      <c r="E27" s="390" t="s">
        <v>246</v>
      </c>
      <c r="F27" s="351"/>
      <c r="G27" s="387" t="s">
        <v>247</v>
      </c>
      <c r="H27" s="331"/>
      <c r="I27" s="331"/>
      <c r="J27" s="351"/>
      <c r="K27" s="2"/>
      <c r="L27" s="2"/>
      <c r="M27" s="2"/>
      <c r="N27" s="2"/>
      <c r="O27" s="2"/>
      <c r="P27" s="2"/>
      <c r="Q27" s="2"/>
      <c r="R27" s="2"/>
      <c r="S27" s="2"/>
      <c r="T27" s="2"/>
      <c r="U27" s="2"/>
      <c r="V27" s="2"/>
      <c r="W27" s="2"/>
      <c r="X27" s="2"/>
      <c r="Y27" s="2"/>
      <c r="Z27" s="2"/>
    </row>
    <row r="28" spans="1:26" ht="51" customHeight="1" x14ac:dyDescent="0.3">
      <c r="A28" s="362"/>
      <c r="B28" s="362"/>
      <c r="C28" s="390" t="s">
        <v>248</v>
      </c>
      <c r="D28" s="351"/>
      <c r="E28" s="390" t="s">
        <v>249</v>
      </c>
      <c r="F28" s="351"/>
      <c r="G28" s="390" t="s">
        <v>250</v>
      </c>
      <c r="H28" s="331"/>
      <c r="I28" s="331"/>
      <c r="J28" s="351"/>
      <c r="K28" s="2"/>
      <c r="L28" s="2"/>
      <c r="M28" s="2"/>
      <c r="N28" s="2"/>
      <c r="O28" s="2"/>
      <c r="P28" s="2"/>
      <c r="Q28" s="2"/>
      <c r="R28" s="2"/>
      <c r="S28" s="2"/>
      <c r="T28" s="2"/>
      <c r="U28" s="2"/>
      <c r="V28" s="2"/>
      <c r="W28" s="2"/>
      <c r="X28" s="2"/>
      <c r="Y28" s="2"/>
      <c r="Z28" s="2"/>
    </row>
    <row r="29" spans="1:26" ht="54.75" customHeight="1" x14ac:dyDescent="0.3">
      <c r="A29" s="362"/>
      <c r="B29" s="362"/>
      <c r="C29" s="407" t="s">
        <v>251</v>
      </c>
      <c r="D29" s="351"/>
      <c r="E29" s="390" t="s">
        <v>252</v>
      </c>
      <c r="F29" s="351"/>
      <c r="G29" s="390" t="s">
        <v>253</v>
      </c>
      <c r="H29" s="331"/>
      <c r="I29" s="331"/>
      <c r="J29" s="351"/>
      <c r="K29" s="2"/>
      <c r="L29" s="2"/>
      <c r="M29" s="2"/>
      <c r="N29" s="2"/>
      <c r="O29" s="2"/>
      <c r="P29" s="2"/>
      <c r="Q29" s="2"/>
      <c r="R29" s="2"/>
      <c r="S29" s="2"/>
      <c r="T29" s="2"/>
      <c r="U29" s="2"/>
      <c r="V29" s="2"/>
      <c r="W29" s="2"/>
      <c r="X29" s="2"/>
      <c r="Y29" s="2"/>
      <c r="Z29" s="2"/>
    </row>
    <row r="30" spans="1:26" ht="49.5" customHeight="1" x14ac:dyDescent="0.3">
      <c r="A30" s="362"/>
      <c r="B30" s="362"/>
      <c r="C30" s="408" t="s">
        <v>254</v>
      </c>
      <c r="D30" s="351"/>
      <c r="E30" s="390" t="s">
        <v>255</v>
      </c>
      <c r="F30" s="351"/>
      <c r="G30" s="390"/>
      <c r="H30" s="331"/>
      <c r="I30" s="331"/>
      <c r="J30" s="351"/>
      <c r="K30" s="2"/>
      <c r="L30" s="2"/>
      <c r="M30" s="2"/>
      <c r="N30" s="2"/>
      <c r="O30" s="2"/>
      <c r="P30" s="2"/>
      <c r="Q30" s="2"/>
      <c r="R30" s="2"/>
      <c r="S30" s="2"/>
      <c r="T30" s="2"/>
      <c r="U30" s="2"/>
      <c r="V30" s="2"/>
      <c r="W30" s="2"/>
      <c r="X30" s="2"/>
      <c r="Y30" s="2"/>
      <c r="Z30" s="2"/>
    </row>
    <row r="31" spans="1:26" ht="51" customHeight="1" x14ac:dyDescent="0.3">
      <c r="A31" s="362"/>
      <c r="B31" s="362"/>
      <c r="C31" s="390" t="s">
        <v>256</v>
      </c>
      <c r="D31" s="351"/>
      <c r="E31" s="390" t="s">
        <v>257</v>
      </c>
      <c r="F31" s="351"/>
      <c r="G31" s="391"/>
      <c r="H31" s="331"/>
      <c r="I31" s="331"/>
      <c r="J31" s="351"/>
      <c r="K31" s="2"/>
      <c r="L31" s="2"/>
      <c r="M31" s="2"/>
      <c r="N31" s="2"/>
      <c r="O31" s="2"/>
      <c r="P31" s="2"/>
      <c r="Q31" s="2"/>
      <c r="R31" s="2"/>
      <c r="S31" s="2"/>
      <c r="T31" s="2"/>
      <c r="U31" s="2"/>
      <c r="V31" s="2"/>
      <c r="W31" s="2"/>
      <c r="X31" s="2"/>
      <c r="Y31" s="2"/>
      <c r="Z31" s="2"/>
    </row>
    <row r="32" spans="1:26" ht="52.5" customHeight="1" x14ac:dyDescent="0.3">
      <c r="A32" s="362"/>
      <c r="B32" s="362"/>
      <c r="C32" s="390" t="s">
        <v>258</v>
      </c>
      <c r="D32" s="351"/>
      <c r="E32" s="390" t="s">
        <v>259</v>
      </c>
      <c r="F32" s="351"/>
      <c r="G32" s="391"/>
      <c r="H32" s="331"/>
      <c r="I32" s="331"/>
      <c r="J32" s="351"/>
      <c r="K32" s="2"/>
      <c r="L32" s="2"/>
      <c r="M32" s="2"/>
      <c r="N32" s="2"/>
      <c r="O32" s="2"/>
      <c r="P32" s="2"/>
      <c r="Q32" s="2"/>
      <c r="R32" s="2"/>
      <c r="S32" s="2"/>
      <c r="T32" s="2"/>
      <c r="U32" s="2"/>
      <c r="V32" s="2"/>
      <c r="W32" s="2"/>
      <c r="X32" s="2"/>
      <c r="Y32" s="2"/>
      <c r="Z32" s="2"/>
    </row>
    <row r="33" spans="1:26" ht="47.25" customHeight="1" x14ac:dyDescent="0.3">
      <c r="A33" s="362"/>
      <c r="B33" s="362"/>
      <c r="C33" s="409" t="s">
        <v>260</v>
      </c>
      <c r="D33" s="351"/>
      <c r="E33" s="406" t="s">
        <v>261</v>
      </c>
      <c r="F33" s="351"/>
      <c r="G33" s="391"/>
      <c r="H33" s="331"/>
      <c r="I33" s="331"/>
      <c r="J33" s="351"/>
      <c r="K33" s="2"/>
      <c r="L33" s="2"/>
      <c r="M33" s="2"/>
      <c r="N33" s="2"/>
      <c r="O33" s="2"/>
      <c r="P33" s="2"/>
      <c r="Q33" s="2"/>
      <c r="R33" s="2"/>
      <c r="S33" s="2"/>
      <c r="T33" s="2"/>
      <c r="U33" s="2"/>
      <c r="V33" s="2"/>
      <c r="W33" s="2"/>
      <c r="X33" s="2"/>
      <c r="Y33" s="2"/>
      <c r="Z33" s="2"/>
    </row>
    <row r="34" spans="1:26" ht="51" customHeight="1" x14ac:dyDescent="0.3">
      <c r="A34" s="362"/>
      <c r="B34" s="362"/>
      <c r="C34" s="409" t="s">
        <v>262</v>
      </c>
      <c r="D34" s="351"/>
      <c r="E34" s="390" t="s">
        <v>263</v>
      </c>
      <c r="F34" s="351"/>
      <c r="G34" s="391"/>
      <c r="H34" s="331"/>
      <c r="I34" s="331"/>
      <c r="J34" s="351"/>
      <c r="K34" s="2"/>
      <c r="L34" s="2"/>
      <c r="M34" s="2"/>
      <c r="N34" s="2"/>
      <c r="O34" s="2"/>
      <c r="P34" s="2"/>
      <c r="Q34" s="2"/>
      <c r="R34" s="2"/>
      <c r="S34" s="2"/>
      <c r="T34" s="2"/>
      <c r="U34" s="2"/>
      <c r="V34" s="2"/>
      <c r="W34" s="2"/>
      <c r="X34" s="2"/>
      <c r="Y34" s="2"/>
      <c r="Z34" s="2"/>
    </row>
    <row r="35" spans="1:26" ht="51" customHeight="1" x14ac:dyDescent="0.3">
      <c r="A35" s="362"/>
      <c r="B35" s="362"/>
      <c r="C35" s="390" t="s">
        <v>264</v>
      </c>
      <c r="D35" s="351"/>
      <c r="E35" s="391" t="s">
        <v>265</v>
      </c>
      <c r="F35" s="351"/>
      <c r="G35" s="391"/>
      <c r="H35" s="331"/>
      <c r="I35" s="331"/>
      <c r="J35" s="351"/>
      <c r="K35" s="2"/>
      <c r="L35" s="2"/>
      <c r="M35" s="2"/>
      <c r="N35" s="2"/>
      <c r="O35" s="2"/>
      <c r="P35" s="2"/>
      <c r="Q35" s="2"/>
      <c r="R35" s="2"/>
      <c r="S35" s="2"/>
      <c r="T35" s="2"/>
      <c r="U35" s="2"/>
      <c r="V35" s="2"/>
      <c r="W35" s="2"/>
      <c r="X35" s="2"/>
      <c r="Y35" s="2"/>
      <c r="Z35" s="2"/>
    </row>
    <row r="36" spans="1:26" ht="51" customHeight="1" x14ac:dyDescent="0.3">
      <c r="A36" s="362"/>
      <c r="B36" s="362"/>
      <c r="C36" s="410" t="s">
        <v>266</v>
      </c>
      <c r="D36" s="351"/>
      <c r="E36" s="391" t="s">
        <v>267</v>
      </c>
      <c r="F36" s="351"/>
      <c r="G36" s="391"/>
      <c r="H36" s="331"/>
      <c r="I36" s="331"/>
      <c r="J36" s="351"/>
      <c r="K36" s="2"/>
      <c r="L36" s="2"/>
      <c r="M36" s="2"/>
      <c r="N36" s="2"/>
      <c r="O36" s="2"/>
      <c r="P36" s="2"/>
      <c r="Q36" s="2"/>
      <c r="R36" s="2"/>
      <c r="S36" s="2"/>
      <c r="T36" s="2"/>
      <c r="U36" s="2"/>
      <c r="V36" s="2"/>
      <c r="W36" s="2"/>
      <c r="X36" s="2"/>
      <c r="Y36" s="2"/>
      <c r="Z36" s="2"/>
    </row>
    <row r="37" spans="1:26" ht="45.75" customHeight="1" x14ac:dyDescent="0.3">
      <c r="A37" s="362"/>
      <c r="B37" s="362"/>
      <c r="C37" s="410" t="s">
        <v>268</v>
      </c>
      <c r="D37" s="351"/>
      <c r="E37" s="391" t="s">
        <v>269</v>
      </c>
      <c r="F37" s="351"/>
      <c r="G37" s="391"/>
      <c r="H37" s="331"/>
      <c r="I37" s="331"/>
      <c r="J37" s="351"/>
      <c r="K37" s="2"/>
      <c r="L37" s="2"/>
      <c r="M37" s="2"/>
      <c r="N37" s="2"/>
      <c r="O37" s="2"/>
      <c r="P37" s="2"/>
      <c r="Q37" s="2"/>
      <c r="R37" s="2"/>
      <c r="S37" s="2"/>
      <c r="T37" s="2"/>
      <c r="U37" s="2"/>
      <c r="V37" s="2"/>
      <c r="W37" s="2"/>
      <c r="X37" s="2"/>
      <c r="Y37" s="2"/>
      <c r="Z37" s="2"/>
    </row>
    <row r="38" spans="1:26" ht="41.25" customHeight="1" x14ac:dyDescent="0.3">
      <c r="A38" s="362"/>
      <c r="B38" s="363"/>
      <c r="C38" s="391"/>
      <c r="D38" s="351"/>
      <c r="E38" s="396"/>
      <c r="F38" s="344"/>
      <c r="G38" s="396"/>
      <c r="H38" s="325"/>
      <c r="I38" s="325"/>
      <c r="J38" s="344"/>
      <c r="K38" s="2"/>
      <c r="L38" s="2"/>
      <c r="M38" s="2"/>
      <c r="N38" s="2"/>
      <c r="O38" s="2"/>
      <c r="P38" s="2"/>
      <c r="Q38" s="2"/>
      <c r="R38" s="2"/>
      <c r="S38" s="2"/>
      <c r="T38" s="2"/>
      <c r="U38" s="2"/>
      <c r="V38" s="2"/>
      <c r="W38" s="2"/>
      <c r="X38" s="2"/>
      <c r="Y38" s="2"/>
      <c r="Z38" s="2"/>
    </row>
    <row r="39" spans="1:26" ht="66" customHeight="1" x14ac:dyDescent="0.3">
      <c r="A39" s="362"/>
      <c r="B39" s="401" t="s">
        <v>213</v>
      </c>
      <c r="C39" s="398" t="s">
        <v>270</v>
      </c>
      <c r="D39" s="351"/>
      <c r="E39" s="402" t="s">
        <v>271</v>
      </c>
      <c r="F39" s="351"/>
      <c r="G39" s="397" t="s">
        <v>272</v>
      </c>
      <c r="H39" s="331"/>
      <c r="I39" s="331"/>
      <c r="J39" s="351"/>
      <c r="K39" s="2"/>
      <c r="L39" s="2"/>
      <c r="M39" s="2"/>
      <c r="N39" s="2"/>
      <c r="O39" s="2"/>
      <c r="P39" s="2"/>
      <c r="Q39" s="2"/>
      <c r="R39" s="2"/>
      <c r="S39" s="2"/>
      <c r="T39" s="2"/>
      <c r="U39" s="2"/>
      <c r="V39" s="2"/>
      <c r="W39" s="2"/>
      <c r="X39" s="2"/>
      <c r="Y39" s="2"/>
      <c r="Z39" s="2"/>
    </row>
    <row r="40" spans="1:26" ht="51.75" customHeight="1" x14ac:dyDescent="0.3">
      <c r="A40" s="362"/>
      <c r="B40" s="362"/>
      <c r="C40" s="390" t="s">
        <v>273</v>
      </c>
      <c r="D40" s="351"/>
      <c r="E40" s="399" t="s">
        <v>274</v>
      </c>
      <c r="F40" s="351"/>
      <c r="G40" s="390" t="s">
        <v>275</v>
      </c>
      <c r="H40" s="331"/>
      <c r="I40" s="331"/>
      <c r="J40" s="351"/>
      <c r="K40" s="2"/>
      <c r="L40" s="2"/>
      <c r="M40" s="2"/>
      <c r="N40" s="2"/>
      <c r="O40" s="2"/>
      <c r="P40" s="2"/>
      <c r="Q40" s="2"/>
      <c r="R40" s="2"/>
      <c r="S40" s="2"/>
      <c r="T40" s="2"/>
      <c r="U40" s="2"/>
      <c r="V40" s="2"/>
      <c r="W40" s="2"/>
      <c r="X40" s="2"/>
      <c r="Y40" s="2"/>
      <c r="Z40" s="2"/>
    </row>
    <row r="41" spans="1:26" ht="47.25" customHeight="1" x14ac:dyDescent="0.3">
      <c r="A41" s="362"/>
      <c r="B41" s="362"/>
      <c r="C41" s="390" t="s">
        <v>276</v>
      </c>
      <c r="D41" s="351"/>
      <c r="E41" s="399" t="s">
        <v>277</v>
      </c>
      <c r="F41" s="351"/>
      <c r="G41" s="390" t="s">
        <v>278</v>
      </c>
      <c r="H41" s="331"/>
      <c r="I41" s="331"/>
      <c r="J41" s="351"/>
      <c r="K41" s="2"/>
      <c r="L41" s="2"/>
      <c r="M41" s="2"/>
      <c r="N41" s="2"/>
      <c r="O41" s="2"/>
      <c r="P41" s="2"/>
      <c r="Q41" s="2"/>
      <c r="R41" s="2"/>
      <c r="S41" s="2"/>
      <c r="T41" s="2"/>
      <c r="U41" s="2"/>
      <c r="V41" s="2"/>
      <c r="W41" s="2"/>
      <c r="X41" s="2"/>
      <c r="Y41" s="2"/>
      <c r="Z41" s="2"/>
    </row>
    <row r="42" spans="1:26" ht="49.5" customHeight="1" x14ac:dyDescent="0.3">
      <c r="A42" s="362"/>
      <c r="B42" s="362"/>
      <c r="C42" s="399" t="s">
        <v>279</v>
      </c>
      <c r="D42" s="351"/>
      <c r="E42" s="390" t="s">
        <v>280</v>
      </c>
      <c r="F42" s="351"/>
      <c r="G42" s="390" t="s">
        <v>281</v>
      </c>
      <c r="H42" s="331"/>
      <c r="I42" s="331"/>
      <c r="J42" s="351"/>
      <c r="K42" s="2"/>
      <c r="L42" s="2"/>
      <c r="M42" s="2"/>
      <c r="N42" s="2"/>
      <c r="O42" s="2"/>
      <c r="P42" s="2"/>
      <c r="Q42" s="2"/>
      <c r="R42" s="2"/>
      <c r="S42" s="2"/>
      <c r="T42" s="2"/>
      <c r="U42" s="2"/>
      <c r="V42" s="2"/>
      <c r="W42" s="2"/>
      <c r="X42" s="2"/>
      <c r="Y42" s="2"/>
      <c r="Z42" s="2"/>
    </row>
    <row r="43" spans="1:26" ht="48" customHeight="1" x14ac:dyDescent="0.3">
      <c r="A43" s="362"/>
      <c r="B43" s="362"/>
      <c r="C43" s="390" t="s">
        <v>282</v>
      </c>
      <c r="D43" s="351"/>
      <c r="E43" s="390" t="s">
        <v>283</v>
      </c>
      <c r="F43" s="351"/>
      <c r="G43" s="390" t="s">
        <v>284</v>
      </c>
      <c r="H43" s="331"/>
      <c r="I43" s="331"/>
      <c r="J43" s="351"/>
      <c r="K43" s="2"/>
      <c r="L43" s="2"/>
      <c r="M43" s="2"/>
      <c r="N43" s="2"/>
      <c r="O43" s="2"/>
      <c r="P43" s="2"/>
      <c r="Q43" s="2"/>
      <c r="R43" s="2"/>
      <c r="S43" s="2"/>
      <c r="T43" s="2"/>
      <c r="U43" s="2"/>
      <c r="V43" s="2"/>
      <c r="W43" s="2"/>
      <c r="X43" s="2"/>
      <c r="Y43" s="2"/>
      <c r="Z43" s="2"/>
    </row>
    <row r="44" spans="1:26" ht="45.75" customHeight="1" x14ac:dyDescent="0.3">
      <c r="A44" s="362"/>
      <c r="B44" s="362"/>
      <c r="C44" s="406" t="s">
        <v>285</v>
      </c>
      <c r="D44" s="351"/>
      <c r="E44" s="390" t="s">
        <v>286</v>
      </c>
      <c r="F44" s="351"/>
      <c r="G44" s="391"/>
      <c r="H44" s="331"/>
      <c r="I44" s="331"/>
      <c r="J44" s="351"/>
      <c r="K44" s="2"/>
      <c r="L44" s="2"/>
      <c r="M44" s="2"/>
      <c r="N44" s="2"/>
      <c r="O44" s="2"/>
      <c r="P44" s="2"/>
      <c r="Q44" s="2"/>
      <c r="R44" s="2"/>
      <c r="S44" s="2"/>
      <c r="T44" s="2"/>
      <c r="U44" s="2"/>
      <c r="V44" s="2"/>
      <c r="W44" s="2"/>
      <c r="X44" s="2"/>
      <c r="Y44" s="2"/>
      <c r="Z44" s="2"/>
    </row>
    <row r="45" spans="1:26" ht="45.75" customHeight="1" x14ac:dyDescent="0.3">
      <c r="A45" s="362"/>
      <c r="B45" s="362"/>
      <c r="C45" s="390" t="s">
        <v>287</v>
      </c>
      <c r="D45" s="351"/>
      <c r="E45" s="390" t="s">
        <v>288</v>
      </c>
      <c r="F45" s="351"/>
      <c r="G45" s="391"/>
      <c r="H45" s="331"/>
      <c r="I45" s="331"/>
      <c r="J45" s="351"/>
      <c r="K45" s="2"/>
      <c r="L45" s="2"/>
      <c r="M45" s="2"/>
      <c r="N45" s="2"/>
      <c r="O45" s="2"/>
      <c r="P45" s="2"/>
      <c r="Q45" s="2"/>
      <c r="R45" s="2"/>
      <c r="S45" s="2"/>
      <c r="T45" s="2"/>
      <c r="U45" s="2"/>
      <c r="V45" s="2"/>
      <c r="W45" s="2"/>
      <c r="X45" s="2"/>
      <c r="Y45" s="2"/>
      <c r="Z45" s="2"/>
    </row>
    <row r="46" spans="1:26" ht="45" customHeight="1" x14ac:dyDescent="0.3">
      <c r="A46" s="362"/>
      <c r="B46" s="362"/>
      <c r="C46" s="406" t="s">
        <v>289</v>
      </c>
      <c r="D46" s="351"/>
      <c r="E46" s="406" t="s">
        <v>290</v>
      </c>
      <c r="F46" s="351"/>
      <c r="G46" s="391"/>
      <c r="H46" s="331"/>
      <c r="I46" s="331"/>
      <c r="J46" s="351"/>
      <c r="K46" s="2"/>
      <c r="L46" s="2"/>
      <c r="M46" s="2"/>
      <c r="N46" s="2"/>
      <c r="O46" s="2"/>
      <c r="P46" s="2"/>
      <c r="Q46" s="2"/>
      <c r="R46" s="2"/>
      <c r="S46" s="2"/>
      <c r="T46" s="2"/>
      <c r="U46" s="2"/>
      <c r="V46" s="2"/>
      <c r="W46" s="2"/>
      <c r="X46" s="2"/>
      <c r="Y46" s="2"/>
      <c r="Z46" s="2"/>
    </row>
    <row r="47" spans="1:26" ht="50.25" customHeight="1" x14ac:dyDescent="0.3">
      <c r="A47" s="362"/>
      <c r="B47" s="362"/>
      <c r="C47" s="390" t="s">
        <v>291</v>
      </c>
      <c r="D47" s="351"/>
      <c r="E47" s="391"/>
      <c r="F47" s="351"/>
      <c r="G47" s="391"/>
      <c r="H47" s="331"/>
      <c r="I47" s="331"/>
      <c r="J47" s="351"/>
      <c r="K47" s="2"/>
      <c r="L47" s="2"/>
      <c r="M47" s="2"/>
      <c r="N47" s="2"/>
      <c r="O47" s="2"/>
      <c r="P47" s="2"/>
      <c r="Q47" s="2"/>
      <c r="R47" s="2"/>
      <c r="S47" s="2"/>
      <c r="T47" s="2"/>
      <c r="U47" s="2"/>
      <c r="V47" s="2"/>
      <c r="W47" s="2"/>
      <c r="X47" s="2"/>
      <c r="Y47" s="2"/>
      <c r="Z47" s="2"/>
    </row>
    <row r="48" spans="1:26" ht="52.5" customHeight="1" x14ac:dyDescent="0.3">
      <c r="A48" s="362"/>
      <c r="B48" s="362"/>
      <c r="C48" s="388"/>
      <c r="D48" s="351"/>
      <c r="E48" s="400"/>
      <c r="F48" s="351"/>
      <c r="G48" s="400"/>
      <c r="H48" s="331"/>
      <c r="I48" s="331"/>
      <c r="J48" s="351"/>
      <c r="K48" s="2"/>
      <c r="L48" s="2"/>
      <c r="M48" s="2"/>
      <c r="N48" s="2"/>
      <c r="O48" s="2"/>
      <c r="P48" s="2"/>
      <c r="Q48" s="2"/>
      <c r="R48" s="2"/>
      <c r="S48" s="2"/>
      <c r="T48" s="2"/>
      <c r="U48" s="2"/>
      <c r="V48" s="2"/>
      <c r="W48" s="2"/>
      <c r="X48" s="2"/>
      <c r="Y48" s="2"/>
      <c r="Z48" s="2"/>
    </row>
    <row r="49" spans="1:26" ht="48" customHeight="1" x14ac:dyDescent="0.3">
      <c r="A49" s="362"/>
      <c r="B49" s="362"/>
      <c r="C49" s="388"/>
      <c r="D49" s="351"/>
      <c r="E49" s="388"/>
      <c r="F49" s="351"/>
      <c r="G49" s="388"/>
      <c r="H49" s="331"/>
      <c r="I49" s="331"/>
      <c r="J49" s="351"/>
      <c r="K49" s="2"/>
      <c r="L49" s="2"/>
      <c r="M49" s="2"/>
      <c r="N49" s="2"/>
      <c r="O49" s="2"/>
      <c r="P49" s="2"/>
      <c r="Q49" s="2"/>
      <c r="R49" s="2"/>
      <c r="S49" s="2"/>
      <c r="T49" s="2"/>
      <c r="U49" s="2"/>
      <c r="V49" s="2"/>
      <c r="W49" s="2"/>
      <c r="X49" s="2"/>
      <c r="Y49" s="2"/>
      <c r="Z49" s="2"/>
    </row>
    <row r="50" spans="1:26" ht="46.5" customHeight="1" x14ac:dyDescent="0.3">
      <c r="A50" s="362"/>
      <c r="B50" s="362"/>
      <c r="C50" s="388"/>
      <c r="D50" s="351"/>
      <c r="E50" s="400"/>
      <c r="F50" s="351"/>
      <c r="G50" s="400"/>
      <c r="H50" s="331"/>
      <c r="I50" s="331"/>
      <c r="J50" s="351"/>
      <c r="K50" s="2"/>
      <c r="L50" s="2"/>
      <c r="M50" s="2"/>
      <c r="N50" s="2"/>
      <c r="O50" s="2"/>
      <c r="P50" s="2"/>
      <c r="Q50" s="2"/>
      <c r="R50" s="2"/>
      <c r="S50" s="2"/>
      <c r="T50" s="2"/>
      <c r="U50" s="2"/>
      <c r="V50" s="2"/>
      <c r="W50" s="2"/>
      <c r="X50" s="2"/>
      <c r="Y50" s="2"/>
      <c r="Z50" s="2"/>
    </row>
    <row r="51" spans="1:26" ht="48" customHeight="1" x14ac:dyDescent="0.3">
      <c r="A51" s="362"/>
      <c r="B51" s="362"/>
      <c r="C51" s="388"/>
      <c r="D51" s="351"/>
      <c r="E51" s="388"/>
      <c r="F51" s="351"/>
      <c r="G51" s="388"/>
      <c r="H51" s="331"/>
      <c r="I51" s="331"/>
      <c r="J51" s="351"/>
      <c r="K51" s="2"/>
      <c r="L51" s="2"/>
      <c r="M51" s="2"/>
      <c r="N51" s="2"/>
      <c r="O51" s="2"/>
      <c r="P51" s="2"/>
      <c r="Q51" s="2"/>
      <c r="R51" s="2"/>
      <c r="S51" s="2"/>
      <c r="T51" s="2"/>
      <c r="U51" s="2"/>
      <c r="V51" s="2"/>
      <c r="W51" s="2"/>
      <c r="X51" s="2"/>
      <c r="Y51" s="2"/>
      <c r="Z51" s="2"/>
    </row>
    <row r="52" spans="1:26" ht="53.25" customHeight="1" x14ac:dyDescent="0.3">
      <c r="A52" s="362"/>
      <c r="B52" s="362"/>
      <c r="C52" s="388"/>
      <c r="D52" s="351"/>
      <c r="E52" s="388"/>
      <c r="F52" s="351"/>
      <c r="G52" s="388"/>
      <c r="H52" s="331"/>
      <c r="I52" s="331"/>
      <c r="J52" s="351"/>
      <c r="K52" s="2"/>
      <c r="L52" s="2"/>
      <c r="M52" s="2"/>
      <c r="N52" s="2"/>
      <c r="O52" s="2"/>
      <c r="P52" s="2"/>
      <c r="Q52" s="2"/>
      <c r="R52" s="2"/>
      <c r="S52" s="2"/>
      <c r="T52" s="2"/>
      <c r="U52" s="2"/>
      <c r="V52" s="2"/>
      <c r="W52" s="2"/>
      <c r="X52" s="2"/>
      <c r="Y52" s="2"/>
      <c r="Z52" s="2"/>
    </row>
    <row r="53" spans="1:26" ht="43.5" customHeight="1" x14ac:dyDescent="0.3">
      <c r="A53" s="362"/>
      <c r="B53" s="362"/>
      <c r="C53" s="388"/>
      <c r="D53" s="351"/>
      <c r="E53" s="388"/>
      <c r="F53" s="351"/>
      <c r="G53" s="388"/>
      <c r="H53" s="331"/>
      <c r="I53" s="331"/>
      <c r="J53" s="351"/>
      <c r="K53" s="2"/>
      <c r="L53" s="2"/>
      <c r="M53" s="2"/>
      <c r="N53" s="2"/>
      <c r="O53" s="2"/>
      <c r="P53" s="2"/>
      <c r="Q53" s="2"/>
      <c r="R53" s="2"/>
      <c r="S53" s="2"/>
      <c r="T53" s="2"/>
      <c r="U53" s="2"/>
      <c r="V53" s="2"/>
      <c r="W53" s="2"/>
      <c r="X53" s="2"/>
      <c r="Y53" s="2"/>
      <c r="Z53" s="2"/>
    </row>
    <row r="54" spans="1:26" ht="48.75" customHeight="1" x14ac:dyDescent="0.3">
      <c r="A54" s="363"/>
      <c r="B54" s="363"/>
      <c r="C54" s="388"/>
      <c r="D54" s="351"/>
      <c r="E54" s="388"/>
      <c r="F54" s="351"/>
      <c r="G54" s="388"/>
      <c r="H54" s="331"/>
      <c r="I54" s="331"/>
      <c r="J54" s="351"/>
      <c r="K54" s="2"/>
      <c r="L54" s="2"/>
      <c r="M54" s="2"/>
      <c r="N54" s="2"/>
      <c r="O54" s="2"/>
      <c r="P54" s="2"/>
      <c r="Q54" s="2"/>
      <c r="R54" s="2"/>
      <c r="S54" s="2"/>
      <c r="T54" s="2"/>
      <c r="U54" s="2"/>
      <c r="V54" s="2"/>
      <c r="W54" s="2"/>
      <c r="X54" s="2"/>
      <c r="Y54" s="2"/>
      <c r="Z54" s="2"/>
    </row>
    <row r="55" spans="1:26" ht="14.25" customHeight="1" x14ac:dyDescent="0.3">
      <c r="A55" s="2"/>
      <c r="B55" s="2"/>
      <c r="C55" s="91"/>
      <c r="D55" s="91"/>
      <c r="E55" s="389"/>
      <c r="F55" s="336"/>
      <c r="G55" s="389"/>
      <c r="H55" s="335"/>
      <c r="I55" s="335"/>
      <c r="J55" s="336"/>
      <c r="K55" s="2"/>
      <c r="L55" s="2"/>
      <c r="M55" s="2"/>
      <c r="N55" s="2"/>
      <c r="O55" s="2"/>
      <c r="P55" s="2"/>
      <c r="Q55" s="2"/>
      <c r="R55" s="2"/>
      <c r="S55" s="2"/>
      <c r="T55" s="2"/>
      <c r="U55" s="2"/>
      <c r="V55" s="2"/>
      <c r="W55" s="2"/>
      <c r="X55" s="2"/>
      <c r="Y55" s="2"/>
      <c r="Z55" s="2"/>
    </row>
    <row r="56" spans="1:26" ht="14.25" customHeight="1" x14ac:dyDescent="0.3">
      <c r="A56" s="2"/>
      <c r="B56" s="2"/>
      <c r="C56" s="91"/>
      <c r="D56" s="91"/>
      <c r="E56" s="389"/>
      <c r="F56" s="336"/>
      <c r="G56" s="389"/>
      <c r="H56" s="335"/>
      <c r="I56" s="335"/>
      <c r="J56" s="336"/>
      <c r="K56" s="2"/>
      <c r="L56" s="2"/>
      <c r="M56" s="2"/>
      <c r="N56" s="2"/>
      <c r="O56" s="2"/>
      <c r="P56" s="2"/>
      <c r="Q56" s="2"/>
      <c r="R56" s="2"/>
      <c r="S56" s="2"/>
      <c r="T56" s="2"/>
      <c r="U56" s="2"/>
      <c r="V56" s="2"/>
      <c r="W56" s="2"/>
      <c r="X56" s="2"/>
      <c r="Y56" s="2"/>
      <c r="Z56" s="2"/>
    </row>
    <row r="57" spans="1:26" ht="14.25" customHeight="1" x14ac:dyDescent="0.3">
      <c r="A57" s="2"/>
      <c r="B57" s="2"/>
      <c r="C57" s="2"/>
      <c r="D57" s="2"/>
      <c r="E57" s="303"/>
      <c r="F57" s="284"/>
      <c r="G57" s="303"/>
      <c r="H57" s="284"/>
      <c r="I57" s="284"/>
      <c r="J57" s="284"/>
      <c r="K57" s="2"/>
      <c r="L57" s="2"/>
      <c r="M57" s="2"/>
      <c r="N57" s="2"/>
      <c r="O57" s="2"/>
      <c r="P57" s="2"/>
      <c r="Q57" s="2"/>
      <c r="R57" s="2"/>
      <c r="S57" s="2"/>
      <c r="T57" s="2"/>
      <c r="U57" s="2"/>
      <c r="V57" s="2"/>
      <c r="W57" s="2"/>
      <c r="X57" s="2"/>
      <c r="Y57" s="2"/>
      <c r="Z57" s="2"/>
    </row>
    <row r="58" spans="1:26" ht="14.25" customHeight="1" x14ac:dyDescent="0.3">
      <c r="A58" s="2"/>
      <c r="B58" s="2"/>
      <c r="C58" s="2"/>
      <c r="D58" s="2"/>
      <c r="E58" s="303"/>
      <c r="F58" s="284"/>
      <c r="G58" s="303"/>
      <c r="H58" s="284"/>
      <c r="I58" s="284"/>
      <c r="J58" s="284"/>
      <c r="K58" s="2"/>
      <c r="L58" s="2"/>
      <c r="M58" s="2"/>
      <c r="N58" s="2"/>
      <c r="O58" s="2"/>
      <c r="P58" s="2"/>
      <c r="Q58" s="2"/>
      <c r="R58" s="2"/>
      <c r="S58" s="2"/>
      <c r="T58" s="2"/>
      <c r="U58" s="2"/>
      <c r="V58" s="2"/>
      <c r="W58" s="2"/>
      <c r="X58" s="2"/>
      <c r="Y58" s="2"/>
      <c r="Z58" s="2"/>
    </row>
    <row r="59" spans="1:26" ht="14.25" customHeight="1" x14ac:dyDescent="0.3">
      <c r="A59" s="2"/>
      <c r="B59" s="2"/>
      <c r="C59" s="2"/>
      <c r="D59" s="2"/>
      <c r="E59" s="303"/>
      <c r="F59" s="284"/>
      <c r="G59" s="303"/>
      <c r="H59" s="284"/>
      <c r="I59" s="284"/>
      <c r="J59" s="284"/>
      <c r="K59" s="2"/>
      <c r="L59" s="2"/>
      <c r="M59" s="2"/>
      <c r="N59" s="2"/>
      <c r="O59" s="2"/>
      <c r="P59" s="2"/>
      <c r="Q59" s="2"/>
      <c r="R59" s="2"/>
      <c r="S59" s="2"/>
      <c r="T59" s="2"/>
      <c r="U59" s="2"/>
      <c r="V59" s="2"/>
      <c r="W59" s="2"/>
      <c r="X59" s="2"/>
      <c r="Y59" s="2"/>
      <c r="Z59" s="2"/>
    </row>
    <row r="60" spans="1:26" ht="14.25" customHeight="1" x14ac:dyDescent="0.3">
      <c r="A60" s="2"/>
      <c r="B60" s="2"/>
      <c r="C60" s="2"/>
      <c r="D60" s="2"/>
      <c r="E60" s="303"/>
      <c r="F60" s="284"/>
      <c r="G60" s="303"/>
      <c r="H60" s="284"/>
      <c r="I60" s="284"/>
      <c r="J60" s="284"/>
      <c r="K60" s="2"/>
      <c r="L60" s="2"/>
      <c r="M60" s="2"/>
      <c r="N60" s="2"/>
      <c r="O60" s="2"/>
      <c r="P60" s="2"/>
      <c r="Q60" s="2"/>
      <c r="R60" s="2"/>
      <c r="S60" s="2"/>
      <c r="T60" s="2"/>
      <c r="U60" s="2"/>
      <c r="V60" s="2"/>
      <c r="W60" s="2"/>
      <c r="X60" s="2"/>
      <c r="Y60" s="2"/>
      <c r="Z60" s="2"/>
    </row>
    <row r="61" spans="1:26" ht="14.25" customHeight="1" x14ac:dyDescent="0.3">
      <c r="A61" s="2"/>
      <c r="B61" s="2"/>
      <c r="C61" s="2"/>
      <c r="D61" s="2"/>
      <c r="E61" s="303"/>
      <c r="F61" s="284"/>
      <c r="G61" s="303"/>
      <c r="H61" s="284"/>
      <c r="I61" s="284"/>
      <c r="J61" s="284"/>
      <c r="K61" s="2"/>
      <c r="L61" s="2"/>
      <c r="M61" s="2"/>
      <c r="N61" s="2"/>
      <c r="O61" s="2"/>
      <c r="P61" s="2"/>
      <c r="Q61" s="2"/>
      <c r="R61" s="2"/>
      <c r="S61" s="2"/>
      <c r="T61" s="2"/>
      <c r="U61" s="2"/>
      <c r="V61" s="2"/>
      <c r="W61" s="2"/>
      <c r="X61" s="2"/>
      <c r="Y61" s="2"/>
      <c r="Z61" s="2"/>
    </row>
    <row r="62" spans="1:26" ht="14.25" customHeight="1" x14ac:dyDescent="0.3">
      <c r="A62" s="2"/>
      <c r="B62" s="2"/>
      <c r="C62" s="2"/>
      <c r="D62" s="2"/>
      <c r="E62" s="303"/>
      <c r="F62" s="284"/>
      <c r="G62" s="303"/>
      <c r="H62" s="284"/>
      <c r="I62" s="284"/>
      <c r="J62" s="284"/>
      <c r="K62" s="2"/>
      <c r="L62" s="2"/>
      <c r="M62" s="2"/>
      <c r="N62" s="2"/>
      <c r="O62" s="2"/>
      <c r="P62" s="2"/>
      <c r="Q62" s="2"/>
      <c r="R62" s="2"/>
      <c r="S62" s="2"/>
      <c r="T62" s="2"/>
      <c r="U62" s="2"/>
      <c r="V62" s="2"/>
      <c r="W62" s="2"/>
      <c r="X62" s="2"/>
      <c r="Y62" s="2"/>
      <c r="Z62" s="2"/>
    </row>
    <row r="63" spans="1:26" ht="14.25" customHeight="1" x14ac:dyDescent="0.3">
      <c r="A63" s="2"/>
      <c r="B63" s="2"/>
      <c r="C63" s="2"/>
      <c r="D63" s="2"/>
      <c r="E63" s="303"/>
      <c r="F63" s="284"/>
      <c r="G63" s="303"/>
      <c r="H63" s="284"/>
      <c r="I63" s="284"/>
      <c r="J63" s="284"/>
      <c r="K63" s="2"/>
      <c r="L63" s="2"/>
      <c r="M63" s="2"/>
      <c r="N63" s="2"/>
      <c r="O63" s="2"/>
      <c r="P63" s="2"/>
      <c r="Q63" s="2"/>
      <c r="R63" s="2"/>
      <c r="S63" s="2"/>
      <c r="T63" s="2"/>
      <c r="U63" s="2"/>
      <c r="V63" s="2"/>
      <c r="W63" s="2"/>
      <c r="X63" s="2"/>
      <c r="Y63" s="2"/>
      <c r="Z63" s="2"/>
    </row>
    <row r="64" spans="1:26" ht="14.25" customHeight="1" x14ac:dyDescent="0.3">
      <c r="A64" s="2"/>
      <c r="B64" s="2"/>
      <c r="C64" s="2"/>
      <c r="D64" s="2"/>
      <c r="E64" s="303"/>
      <c r="F64" s="284"/>
      <c r="G64" s="303"/>
      <c r="H64" s="284"/>
      <c r="I64" s="284"/>
      <c r="J64" s="284"/>
      <c r="K64" s="2"/>
      <c r="L64" s="2"/>
      <c r="M64" s="2"/>
      <c r="N64" s="2"/>
      <c r="O64" s="2"/>
      <c r="P64" s="2"/>
      <c r="Q64" s="2"/>
      <c r="R64" s="2"/>
      <c r="S64" s="2"/>
      <c r="T64" s="2"/>
      <c r="U64" s="2"/>
      <c r="V64" s="2"/>
      <c r="W64" s="2"/>
      <c r="X64" s="2"/>
      <c r="Y64" s="2"/>
      <c r="Z64" s="2"/>
    </row>
    <row r="65" spans="1:26" ht="14.25" customHeight="1" x14ac:dyDescent="0.3">
      <c r="A65" s="2"/>
      <c r="B65" s="2"/>
      <c r="C65" s="2"/>
      <c r="D65" s="2"/>
      <c r="E65" s="303"/>
      <c r="F65" s="284"/>
      <c r="G65" s="303"/>
      <c r="H65" s="284"/>
      <c r="I65" s="284"/>
      <c r="J65" s="284"/>
      <c r="K65" s="2"/>
      <c r="L65" s="2"/>
      <c r="M65" s="2"/>
      <c r="N65" s="2"/>
      <c r="O65" s="2"/>
      <c r="P65" s="2"/>
      <c r="Q65" s="2"/>
      <c r="R65" s="2"/>
      <c r="S65" s="2"/>
      <c r="T65" s="2"/>
      <c r="U65" s="2"/>
      <c r="V65" s="2"/>
      <c r="W65" s="2"/>
      <c r="X65" s="2"/>
      <c r="Y65" s="2"/>
      <c r="Z65" s="2"/>
    </row>
    <row r="66" spans="1:26" ht="14.25" customHeight="1" x14ac:dyDescent="0.3">
      <c r="A66" s="2"/>
      <c r="B66" s="2"/>
      <c r="C66" s="2"/>
      <c r="D66" s="2"/>
      <c r="E66" s="303"/>
      <c r="F66" s="284"/>
      <c r="G66" s="303"/>
      <c r="H66" s="284"/>
      <c r="I66" s="284"/>
      <c r="J66" s="284"/>
      <c r="K66" s="2"/>
      <c r="L66" s="2"/>
      <c r="M66" s="2"/>
      <c r="N66" s="2"/>
      <c r="O66" s="2"/>
      <c r="P66" s="2"/>
      <c r="Q66" s="2"/>
      <c r="R66" s="2"/>
      <c r="S66" s="2"/>
      <c r="T66" s="2"/>
      <c r="U66" s="2"/>
      <c r="V66" s="2"/>
      <c r="W66" s="2"/>
      <c r="X66" s="2"/>
      <c r="Y66" s="2"/>
      <c r="Z66" s="2"/>
    </row>
    <row r="67" spans="1:26" ht="14.25" customHeight="1" x14ac:dyDescent="0.3">
      <c r="A67" s="2"/>
      <c r="B67" s="2"/>
      <c r="C67" s="2"/>
      <c r="D67" s="2"/>
      <c r="E67" s="303"/>
      <c r="F67" s="284"/>
      <c r="G67" s="303"/>
      <c r="H67" s="284"/>
      <c r="I67" s="284"/>
      <c r="J67" s="284"/>
      <c r="K67" s="2"/>
      <c r="L67" s="2"/>
      <c r="M67" s="2"/>
      <c r="N67" s="2"/>
      <c r="O67" s="2"/>
      <c r="P67" s="2"/>
      <c r="Q67" s="2"/>
      <c r="R67" s="2"/>
      <c r="S67" s="2"/>
      <c r="T67" s="2"/>
      <c r="U67" s="2"/>
      <c r="V67" s="2"/>
      <c r="W67" s="2"/>
      <c r="X67" s="2"/>
      <c r="Y67" s="2"/>
      <c r="Z67" s="2"/>
    </row>
    <row r="68" spans="1:26" ht="14.25" customHeight="1" x14ac:dyDescent="0.3">
      <c r="A68" s="2"/>
      <c r="B68" s="2"/>
      <c r="C68" s="2"/>
      <c r="D68" s="2"/>
      <c r="E68" s="303"/>
      <c r="F68" s="284"/>
      <c r="G68" s="303"/>
      <c r="H68" s="284"/>
      <c r="I68" s="284"/>
      <c r="J68" s="284"/>
      <c r="K68" s="2"/>
      <c r="L68" s="2"/>
      <c r="M68" s="2"/>
      <c r="N68" s="2"/>
      <c r="O68" s="2"/>
      <c r="P68" s="2"/>
      <c r="Q68" s="2"/>
      <c r="R68" s="2"/>
      <c r="S68" s="2"/>
      <c r="T68" s="2"/>
      <c r="U68" s="2"/>
      <c r="V68" s="2"/>
      <c r="W68" s="2"/>
      <c r="X68" s="2"/>
      <c r="Y68" s="2"/>
      <c r="Z68" s="2"/>
    </row>
    <row r="69" spans="1:26" ht="14.25" customHeight="1" x14ac:dyDescent="0.3">
      <c r="A69" s="2"/>
      <c r="B69" s="2"/>
      <c r="C69" s="2"/>
      <c r="D69" s="2"/>
      <c r="E69" s="303"/>
      <c r="F69" s="284"/>
      <c r="G69" s="303"/>
      <c r="H69" s="284"/>
      <c r="I69" s="284"/>
      <c r="J69" s="284"/>
      <c r="K69" s="2"/>
      <c r="L69" s="2"/>
      <c r="M69" s="2"/>
      <c r="N69" s="2"/>
      <c r="O69" s="2"/>
      <c r="P69" s="2"/>
      <c r="Q69" s="2"/>
      <c r="R69" s="2"/>
      <c r="S69" s="2"/>
      <c r="T69" s="2"/>
      <c r="U69" s="2"/>
      <c r="V69" s="2"/>
      <c r="W69" s="2"/>
      <c r="X69" s="2"/>
      <c r="Y69" s="2"/>
      <c r="Z69" s="2"/>
    </row>
    <row r="70" spans="1:26" ht="14.25" customHeight="1" x14ac:dyDescent="0.3">
      <c r="A70" s="2"/>
      <c r="B70" s="2"/>
      <c r="C70" s="2"/>
      <c r="D70" s="2"/>
      <c r="E70" s="303"/>
      <c r="F70" s="284"/>
      <c r="G70" s="303"/>
      <c r="H70" s="284"/>
      <c r="I70" s="284"/>
      <c r="J70" s="284"/>
      <c r="K70" s="2"/>
      <c r="L70" s="2"/>
      <c r="M70" s="2"/>
      <c r="N70" s="2"/>
      <c r="O70" s="2"/>
      <c r="P70" s="2"/>
      <c r="Q70" s="2"/>
      <c r="R70" s="2"/>
      <c r="S70" s="2"/>
      <c r="T70" s="2"/>
      <c r="U70" s="2"/>
      <c r="V70" s="2"/>
      <c r="W70" s="2"/>
      <c r="X70" s="2"/>
      <c r="Y70" s="2"/>
      <c r="Z70" s="2"/>
    </row>
    <row r="71" spans="1:26" ht="14.25" customHeight="1" x14ac:dyDescent="0.3">
      <c r="A71" s="2"/>
      <c r="B71" s="2"/>
      <c r="C71" s="2"/>
      <c r="D71" s="2"/>
      <c r="E71" s="303"/>
      <c r="F71" s="284"/>
      <c r="G71" s="303"/>
      <c r="H71" s="284"/>
      <c r="I71" s="284"/>
      <c r="J71" s="284"/>
      <c r="K71" s="2"/>
      <c r="L71" s="2"/>
      <c r="M71" s="2"/>
      <c r="N71" s="2"/>
      <c r="O71" s="2"/>
      <c r="P71" s="2"/>
      <c r="Q71" s="2"/>
      <c r="R71" s="2"/>
      <c r="S71" s="2"/>
      <c r="T71" s="2"/>
      <c r="U71" s="2"/>
      <c r="V71" s="2"/>
      <c r="W71" s="2"/>
      <c r="X71" s="2"/>
      <c r="Y71" s="2"/>
      <c r="Z71" s="2"/>
    </row>
    <row r="72" spans="1:26" ht="14.25" customHeight="1" x14ac:dyDescent="0.3">
      <c r="A72" s="2"/>
      <c r="B72" s="2"/>
      <c r="C72" s="2"/>
      <c r="D72" s="2"/>
      <c r="E72" s="303"/>
      <c r="F72" s="284"/>
      <c r="G72" s="303"/>
      <c r="H72" s="284"/>
      <c r="I72" s="284"/>
      <c r="J72" s="284"/>
      <c r="K72" s="2"/>
      <c r="L72" s="2"/>
      <c r="M72" s="2"/>
      <c r="N72" s="2"/>
      <c r="O72" s="2"/>
      <c r="P72" s="2"/>
      <c r="Q72" s="2"/>
      <c r="R72" s="2"/>
      <c r="S72" s="2"/>
      <c r="T72" s="2"/>
      <c r="U72" s="2"/>
      <c r="V72" s="2"/>
      <c r="W72" s="2"/>
      <c r="X72" s="2"/>
      <c r="Y72" s="2"/>
      <c r="Z72" s="2"/>
    </row>
    <row r="73" spans="1:26" ht="14.25" customHeight="1" x14ac:dyDescent="0.3">
      <c r="A73" s="2"/>
      <c r="B73" s="2"/>
      <c r="C73" s="2"/>
      <c r="D73" s="2"/>
      <c r="E73" s="303"/>
      <c r="F73" s="284"/>
      <c r="G73" s="303"/>
      <c r="H73" s="284"/>
      <c r="I73" s="284"/>
      <c r="J73" s="284"/>
      <c r="K73" s="2"/>
      <c r="L73" s="2"/>
      <c r="M73" s="2"/>
      <c r="N73" s="2"/>
      <c r="O73" s="2"/>
      <c r="P73" s="2"/>
      <c r="Q73" s="2"/>
      <c r="R73" s="2"/>
      <c r="S73" s="2"/>
      <c r="T73" s="2"/>
      <c r="U73" s="2"/>
      <c r="V73" s="2"/>
      <c r="W73" s="2"/>
      <c r="X73" s="2"/>
      <c r="Y73" s="2"/>
      <c r="Z73" s="2"/>
    </row>
    <row r="74" spans="1:26" ht="14.25" customHeight="1" x14ac:dyDescent="0.3">
      <c r="A74" s="2"/>
      <c r="B74" s="2"/>
      <c r="C74" s="2"/>
      <c r="D74" s="2"/>
      <c r="E74" s="303"/>
      <c r="F74" s="284"/>
      <c r="G74" s="303"/>
      <c r="H74" s="284"/>
      <c r="I74" s="284"/>
      <c r="J74" s="284"/>
      <c r="K74" s="2"/>
      <c r="L74" s="2"/>
      <c r="M74" s="2"/>
      <c r="N74" s="2"/>
      <c r="O74" s="2"/>
      <c r="P74" s="2"/>
      <c r="Q74" s="2"/>
      <c r="R74" s="2"/>
      <c r="S74" s="2"/>
      <c r="T74" s="2"/>
      <c r="U74" s="2"/>
      <c r="V74" s="2"/>
      <c r="W74" s="2"/>
      <c r="X74" s="2"/>
      <c r="Y74" s="2"/>
      <c r="Z74" s="2"/>
    </row>
    <row r="75" spans="1:26" ht="14.25" customHeight="1" x14ac:dyDescent="0.3">
      <c r="A75" s="2"/>
      <c r="B75" s="2"/>
      <c r="C75" s="2"/>
      <c r="D75" s="2"/>
      <c r="E75" s="303"/>
      <c r="F75" s="284"/>
      <c r="G75" s="303"/>
      <c r="H75" s="284"/>
      <c r="I75" s="284"/>
      <c r="J75" s="284"/>
      <c r="K75" s="2"/>
      <c r="L75" s="2"/>
      <c r="M75" s="2"/>
      <c r="N75" s="2"/>
      <c r="O75" s="2"/>
      <c r="P75" s="2"/>
      <c r="Q75" s="2"/>
      <c r="R75" s="2"/>
      <c r="S75" s="2"/>
      <c r="T75" s="2"/>
      <c r="U75" s="2"/>
      <c r="V75" s="2"/>
      <c r="W75" s="2"/>
      <c r="X75" s="2"/>
      <c r="Y75" s="2"/>
      <c r="Z75" s="2"/>
    </row>
    <row r="76" spans="1:26" ht="14.25" customHeight="1" x14ac:dyDescent="0.3">
      <c r="A76" s="2"/>
      <c r="B76" s="2"/>
      <c r="C76" s="2"/>
      <c r="D76" s="2"/>
      <c r="E76" s="303"/>
      <c r="F76" s="284"/>
      <c r="G76" s="303"/>
      <c r="H76" s="284"/>
      <c r="I76" s="284"/>
      <c r="J76" s="284"/>
      <c r="K76" s="2"/>
      <c r="L76" s="2"/>
      <c r="M76" s="2"/>
      <c r="N76" s="2"/>
      <c r="O76" s="2"/>
      <c r="P76" s="2"/>
      <c r="Q76" s="2"/>
      <c r="R76" s="2"/>
      <c r="S76" s="2"/>
      <c r="T76" s="2"/>
      <c r="U76" s="2"/>
      <c r="V76" s="2"/>
      <c r="W76" s="2"/>
      <c r="X76" s="2"/>
      <c r="Y76" s="2"/>
      <c r="Z76" s="2"/>
    </row>
    <row r="77" spans="1:26" ht="14.25" customHeight="1" x14ac:dyDescent="0.3">
      <c r="A77" s="2"/>
      <c r="B77" s="2"/>
      <c r="C77" s="2"/>
      <c r="D77" s="2"/>
      <c r="E77" s="303"/>
      <c r="F77" s="284"/>
      <c r="G77" s="303"/>
      <c r="H77" s="284"/>
      <c r="I77" s="284"/>
      <c r="J77" s="284"/>
      <c r="K77" s="2"/>
      <c r="L77" s="2"/>
      <c r="M77" s="2"/>
      <c r="N77" s="2"/>
      <c r="O77" s="2"/>
      <c r="P77" s="2"/>
      <c r="Q77" s="2"/>
      <c r="R77" s="2"/>
      <c r="S77" s="2"/>
      <c r="T77" s="2"/>
      <c r="U77" s="2"/>
      <c r="V77" s="2"/>
      <c r="W77" s="2"/>
      <c r="X77" s="2"/>
      <c r="Y77" s="2"/>
      <c r="Z77" s="2"/>
    </row>
    <row r="78" spans="1:26" ht="14.25" customHeight="1" x14ac:dyDescent="0.3">
      <c r="A78" s="2"/>
      <c r="B78" s="2"/>
      <c r="C78" s="2"/>
      <c r="D78" s="2"/>
      <c r="E78" s="303"/>
      <c r="F78" s="284"/>
      <c r="G78" s="303"/>
      <c r="H78" s="284"/>
      <c r="I78" s="284"/>
      <c r="J78" s="284"/>
      <c r="K78" s="2"/>
      <c r="L78" s="2"/>
      <c r="M78" s="2"/>
      <c r="N78" s="2"/>
      <c r="O78" s="2"/>
      <c r="P78" s="2"/>
      <c r="Q78" s="2"/>
      <c r="R78" s="2"/>
      <c r="S78" s="2"/>
      <c r="T78" s="2"/>
      <c r="U78" s="2"/>
      <c r="V78" s="2"/>
      <c r="W78" s="2"/>
      <c r="X78" s="2"/>
      <c r="Y78" s="2"/>
      <c r="Z78" s="2"/>
    </row>
    <row r="79" spans="1:26" ht="14.25" customHeight="1" x14ac:dyDescent="0.3">
      <c r="A79" s="2"/>
      <c r="B79" s="2"/>
      <c r="C79" s="2"/>
      <c r="D79" s="2"/>
      <c r="E79" s="303"/>
      <c r="F79" s="284"/>
      <c r="G79" s="303"/>
      <c r="H79" s="284"/>
      <c r="I79" s="284"/>
      <c r="J79" s="284"/>
      <c r="K79" s="2"/>
      <c r="L79" s="2"/>
      <c r="M79" s="2"/>
      <c r="N79" s="2"/>
      <c r="O79" s="2"/>
      <c r="P79" s="2"/>
      <c r="Q79" s="2"/>
      <c r="R79" s="2"/>
      <c r="S79" s="2"/>
      <c r="T79" s="2"/>
      <c r="U79" s="2"/>
      <c r="V79" s="2"/>
      <c r="W79" s="2"/>
      <c r="X79" s="2"/>
      <c r="Y79" s="2"/>
      <c r="Z79" s="2"/>
    </row>
    <row r="80" spans="1:26" ht="14.25" customHeight="1" x14ac:dyDescent="0.3">
      <c r="A80" s="2"/>
      <c r="B80" s="2"/>
      <c r="C80" s="2"/>
      <c r="D80" s="2"/>
      <c r="E80" s="303"/>
      <c r="F80" s="284"/>
      <c r="G80" s="303"/>
      <c r="H80" s="284"/>
      <c r="I80" s="284"/>
      <c r="J80" s="284"/>
      <c r="K80" s="2"/>
      <c r="L80" s="2"/>
      <c r="M80" s="2"/>
      <c r="N80" s="2"/>
      <c r="O80" s="2"/>
      <c r="P80" s="2"/>
      <c r="Q80" s="2"/>
      <c r="R80" s="2"/>
      <c r="S80" s="2"/>
      <c r="T80" s="2"/>
      <c r="U80" s="2"/>
      <c r="V80" s="2"/>
      <c r="W80" s="2"/>
      <c r="X80" s="2"/>
      <c r="Y80" s="2"/>
      <c r="Z80" s="2"/>
    </row>
    <row r="81" spans="1:26" ht="14.25" customHeight="1" x14ac:dyDescent="0.3">
      <c r="A81" s="2"/>
      <c r="B81" s="2"/>
      <c r="C81" s="2"/>
      <c r="D81" s="2"/>
      <c r="E81" s="303"/>
      <c r="F81" s="284"/>
      <c r="G81" s="303"/>
      <c r="H81" s="284"/>
      <c r="I81" s="284"/>
      <c r="J81" s="284"/>
      <c r="K81" s="2"/>
      <c r="L81" s="2"/>
      <c r="M81" s="2"/>
      <c r="N81" s="2"/>
      <c r="O81" s="2"/>
      <c r="P81" s="2"/>
      <c r="Q81" s="2"/>
      <c r="R81" s="2"/>
      <c r="S81" s="2"/>
      <c r="T81" s="2"/>
      <c r="U81" s="2"/>
      <c r="V81" s="2"/>
      <c r="W81" s="2"/>
      <c r="X81" s="2"/>
      <c r="Y81" s="2"/>
      <c r="Z81" s="2"/>
    </row>
    <row r="82" spans="1:26" ht="14.25" customHeight="1" x14ac:dyDescent="0.3">
      <c r="A82" s="2"/>
      <c r="B82" s="2"/>
      <c r="C82" s="2"/>
      <c r="D82" s="2"/>
      <c r="E82" s="303"/>
      <c r="F82" s="284"/>
      <c r="G82" s="303"/>
      <c r="H82" s="284"/>
      <c r="I82" s="284"/>
      <c r="J82" s="284"/>
      <c r="K82" s="2"/>
      <c r="L82" s="2"/>
      <c r="M82" s="2"/>
      <c r="N82" s="2"/>
      <c r="O82" s="2"/>
      <c r="P82" s="2"/>
      <c r="Q82" s="2"/>
      <c r="R82" s="2"/>
      <c r="S82" s="2"/>
      <c r="T82" s="2"/>
      <c r="U82" s="2"/>
      <c r="V82" s="2"/>
      <c r="W82" s="2"/>
      <c r="X82" s="2"/>
      <c r="Y82" s="2"/>
      <c r="Z82" s="2"/>
    </row>
    <row r="83" spans="1:26" ht="14.25" customHeight="1" x14ac:dyDescent="0.3">
      <c r="A83" s="2"/>
      <c r="B83" s="2"/>
      <c r="C83" s="2"/>
      <c r="D83" s="2"/>
      <c r="E83" s="303"/>
      <c r="F83" s="284"/>
      <c r="G83" s="303"/>
      <c r="H83" s="284"/>
      <c r="I83" s="284"/>
      <c r="J83" s="284"/>
      <c r="K83" s="2"/>
      <c r="L83" s="2"/>
      <c r="M83" s="2"/>
      <c r="N83" s="2"/>
      <c r="O83" s="2"/>
      <c r="P83" s="2"/>
      <c r="Q83" s="2"/>
      <c r="R83" s="2"/>
      <c r="S83" s="2"/>
      <c r="T83" s="2"/>
      <c r="U83" s="2"/>
      <c r="V83" s="2"/>
      <c r="W83" s="2"/>
      <c r="X83" s="2"/>
      <c r="Y83" s="2"/>
      <c r="Z83" s="2"/>
    </row>
    <row r="84" spans="1:26" ht="14.25" customHeight="1" x14ac:dyDescent="0.3">
      <c r="A84" s="2"/>
      <c r="B84" s="2"/>
      <c r="C84" s="2"/>
      <c r="D84" s="2"/>
      <c r="E84" s="303"/>
      <c r="F84" s="284"/>
      <c r="G84" s="303"/>
      <c r="H84" s="284"/>
      <c r="I84" s="284"/>
      <c r="J84" s="284"/>
      <c r="K84" s="2"/>
      <c r="L84" s="2"/>
      <c r="M84" s="2"/>
      <c r="N84" s="2"/>
      <c r="O84" s="2"/>
      <c r="P84" s="2"/>
      <c r="Q84" s="2"/>
      <c r="R84" s="2"/>
      <c r="S84" s="2"/>
      <c r="T84" s="2"/>
      <c r="U84" s="2"/>
      <c r="V84" s="2"/>
      <c r="W84" s="2"/>
      <c r="X84" s="2"/>
      <c r="Y84" s="2"/>
      <c r="Z84" s="2"/>
    </row>
    <row r="85" spans="1:26" ht="14.25" customHeight="1" x14ac:dyDescent="0.3">
      <c r="A85" s="2"/>
      <c r="B85" s="2"/>
      <c r="C85" s="2"/>
      <c r="D85" s="2"/>
      <c r="E85" s="303"/>
      <c r="F85" s="284"/>
      <c r="G85" s="303"/>
      <c r="H85" s="284"/>
      <c r="I85" s="284"/>
      <c r="J85" s="284"/>
      <c r="K85" s="2"/>
      <c r="L85" s="2"/>
      <c r="M85" s="2"/>
      <c r="N85" s="2"/>
      <c r="O85" s="2"/>
      <c r="P85" s="2"/>
      <c r="Q85" s="2"/>
      <c r="R85" s="2"/>
      <c r="S85" s="2"/>
      <c r="T85" s="2"/>
      <c r="U85" s="2"/>
      <c r="V85" s="2"/>
      <c r="W85" s="2"/>
      <c r="X85" s="2"/>
      <c r="Y85" s="2"/>
      <c r="Z85" s="2"/>
    </row>
    <row r="86" spans="1:26" ht="14.25" customHeight="1" x14ac:dyDescent="0.3">
      <c r="A86" s="2"/>
      <c r="B86" s="2"/>
      <c r="C86" s="2"/>
      <c r="D86" s="2"/>
      <c r="E86" s="303"/>
      <c r="F86" s="284"/>
      <c r="G86" s="303"/>
      <c r="H86" s="284"/>
      <c r="I86" s="284"/>
      <c r="J86" s="284"/>
      <c r="K86" s="2"/>
      <c r="L86" s="2"/>
      <c r="M86" s="2"/>
      <c r="N86" s="2"/>
      <c r="O86" s="2"/>
      <c r="P86" s="2"/>
      <c r="Q86" s="2"/>
      <c r="R86" s="2"/>
      <c r="S86" s="2"/>
      <c r="T86" s="2"/>
      <c r="U86" s="2"/>
      <c r="V86" s="2"/>
      <c r="W86" s="2"/>
      <c r="X86" s="2"/>
      <c r="Y86" s="2"/>
      <c r="Z86" s="2"/>
    </row>
    <row r="87" spans="1:26" ht="14.25" customHeight="1" x14ac:dyDescent="0.3">
      <c r="A87" s="2"/>
      <c r="B87" s="2"/>
      <c r="C87" s="2"/>
      <c r="D87" s="2"/>
      <c r="E87" s="303"/>
      <c r="F87" s="284"/>
      <c r="G87" s="303"/>
      <c r="H87" s="284"/>
      <c r="I87" s="284"/>
      <c r="J87" s="284"/>
      <c r="K87" s="2"/>
      <c r="L87" s="2"/>
      <c r="M87" s="2"/>
      <c r="N87" s="2"/>
      <c r="O87" s="2"/>
      <c r="P87" s="2"/>
      <c r="Q87" s="2"/>
      <c r="R87" s="2"/>
      <c r="S87" s="2"/>
      <c r="T87" s="2"/>
      <c r="U87" s="2"/>
      <c r="V87" s="2"/>
      <c r="W87" s="2"/>
      <c r="X87" s="2"/>
      <c r="Y87" s="2"/>
      <c r="Z87" s="2"/>
    </row>
    <row r="88" spans="1:26" ht="14.25" customHeight="1" x14ac:dyDescent="0.3">
      <c r="A88" s="2"/>
      <c r="B88" s="2"/>
      <c r="C88" s="2"/>
      <c r="D88" s="2"/>
      <c r="E88" s="303"/>
      <c r="F88" s="284"/>
      <c r="G88" s="303"/>
      <c r="H88" s="284"/>
      <c r="I88" s="284"/>
      <c r="J88" s="284"/>
      <c r="K88" s="2"/>
      <c r="L88" s="2"/>
      <c r="M88" s="2"/>
      <c r="N88" s="2"/>
      <c r="O88" s="2"/>
      <c r="P88" s="2"/>
      <c r="Q88" s="2"/>
      <c r="R88" s="2"/>
      <c r="S88" s="2"/>
      <c r="T88" s="2"/>
      <c r="U88" s="2"/>
      <c r="V88" s="2"/>
      <c r="W88" s="2"/>
      <c r="X88" s="2"/>
      <c r="Y88" s="2"/>
      <c r="Z88" s="2"/>
    </row>
    <row r="89" spans="1:26" ht="14.25" customHeight="1" x14ac:dyDescent="0.3">
      <c r="A89" s="2"/>
      <c r="B89" s="2"/>
      <c r="C89" s="2"/>
      <c r="D89" s="2"/>
      <c r="E89" s="303"/>
      <c r="F89" s="284"/>
      <c r="G89" s="303"/>
      <c r="H89" s="284"/>
      <c r="I89" s="284"/>
      <c r="J89" s="284"/>
      <c r="K89" s="2"/>
      <c r="L89" s="2"/>
      <c r="M89" s="2"/>
      <c r="N89" s="2"/>
      <c r="O89" s="2"/>
      <c r="P89" s="2"/>
      <c r="Q89" s="2"/>
      <c r="R89" s="2"/>
      <c r="S89" s="2"/>
      <c r="T89" s="2"/>
      <c r="U89" s="2"/>
      <c r="V89" s="2"/>
      <c r="W89" s="2"/>
      <c r="X89" s="2"/>
      <c r="Y89" s="2"/>
      <c r="Z89" s="2"/>
    </row>
    <row r="90" spans="1:26" ht="14.25" customHeight="1" x14ac:dyDescent="0.3">
      <c r="A90" s="2"/>
      <c r="B90" s="2"/>
      <c r="C90" s="2"/>
      <c r="D90" s="2"/>
      <c r="E90" s="303"/>
      <c r="F90" s="284"/>
      <c r="G90" s="303"/>
      <c r="H90" s="284"/>
      <c r="I90" s="284"/>
      <c r="J90" s="284"/>
      <c r="K90" s="2"/>
      <c r="L90" s="2"/>
      <c r="M90" s="2"/>
      <c r="N90" s="2"/>
      <c r="O90" s="2"/>
      <c r="P90" s="2"/>
      <c r="Q90" s="2"/>
      <c r="R90" s="2"/>
      <c r="S90" s="2"/>
      <c r="T90" s="2"/>
      <c r="U90" s="2"/>
      <c r="V90" s="2"/>
      <c r="W90" s="2"/>
      <c r="X90" s="2"/>
      <c r="Y90" s="2"/>
      <c r="Z90" s="2"/>
    </row>
    <row r="91" spans="1:26" ht="14.25" customHeight="1" x14ac:dyDescent="0.3">
      <c r="A91" s="2"/>
      <c r="B91" s="2"/>
      <c r="C91" s="2"/>
      <c r="D91" s="2"/>
      <c r="E91" s="303"/>
      <c r="F91" s="284"/>
      <c r="G91" s="303"/>
      <c r="H91" s="284"/>
      <c r="I91" s="284"/>
      <c r="J91" s="284"/>
      <c r="K91" s="2"/>
      <c r="L91" s="2"/>
      <c r="M91" s="2"/>
      <c r="N91" s="2"/>
      <c r="O91" s="2"/>
      <c r="P91" s="2"/>
      <c r="Q91" s="2"/>
      <c r="R91" s="2"/>
      <c r="S91" s="2"/>
      <c r="T91" s="2"/>
      <c r="U91" s="2"/>
      <c r="V91" s="2"/>
      <c r="W91" s="2"/>
      <c r="X91" s="2"/>
      <c r="Y91" s="2"/>
      <c r="Z91" s="2"/>
    </row>
    <row r="92" spans="1:26" ht="14.25" customHeight="1" x14ac:dyDescent="0.3">
      <c r="A92" s="2"/>
      <c r="B92" s="2"/>
      <c r="C92" s="2"/>
      <c r="D92" s="2"/>
      <c r="E92" s="303"/>
      <c r="F92" s="284"/>
      <c r="G92" s="303"/>
      <c r="H92" s="284"/>
      <c r="I92" s="284"/>
      <c r="J92" s="284"/>
      <c r="K92" s="2"/>
      <c r="L92" s="2"/>
      <c r="M92" s="2"/>
      <c r="N92" s="2"/>
      <c r="O92" s="2"/>
      <c r="P92" s="2"/>
      <c r="Q92" s="2"/>
      <c r="R92" s="2"/>
      <c r="S92" s="2"/>
      <c r="T92" s="2"/>
      <c r="U92" s="2"/>
      <c r="V92" s="2"/>
      <c r="W92" s="2"/>
      <c r="X92" s="2"/>
      <c r="Y92" s="2"/>
      <c r="Z92" s="2"/>
    </row>
    <row r="93" spans="1:26" ht="14.25" customHeight="1" x14ac:dyDescent="0.3">
      <c r="A93" s="2"/>
      <c r="B93" s="2"/>
      <c r="C93" s="2"/>
      <c r="D93" s="2"/>
      <c r="E93" s="303"/>
      <c r="F93" s="284"/>
      <c r="G93" s="303"/>
      <c r="H93" s="284"/>
      <c r="I93" s="284"/>
      <c r="J93" s="284"/>
      <c r="K93" s="2"/>
      <c r="L93" s="2"/>
      <c r="M93" s="2"/>
      <c r="N93" s="2"/>
      <c r="O93" s="2"/>
      <c r="P93" s="2"/>
      <c r="Q93" s="2"/>
      <c r="R93" s="2"/>
      <c r="S93" s="2"/>
      <c r="T93" s="2"/>
      <c r="U93" s="2"/>
      <c r="V93" s="2"/>
      <c r="W93" s="2"/>
      <c r="X93" s="2"/>
      <c r="Y93" s="2"/>
      <c r="Z93" s="2"/>
    </row>
    <row r="94" spans="1:26" ht="14.25" customHeight="1" x14ac:dyDescent="0.3">
      <c r="A94" s="2"/>
      <c r="B94" s="2"/>
      <c r="C94" s="2"/>
      <c r="D94" s="2"/>
      <c r="E94" s="303"/>
      <c r="F94" s="284"/>
      <c r="G94" s="303"/>
      <c r="H94" s="284"/>
      <c r="I94" s="284"/>
      <c r="J94" s="284"/>
      <c r="K94" s="2"/>
      <c r="L94" s="2"/>
      <c r="M94" s="2"/>
      <c r="N94" s="2"/>
      <c r="O94" s="2"/>
      <c r="P94" s="2"/>
      <c r="Q94" s="2"/>
      <c r="R94" s="2"/>
      <c r="S94" s="2"/>
      <c r="T94" s="2"/>
      <c r="U94" s="2"/>
      <c r="V94" s="2"/>
      <c r="W94" s="2"/>
      <c r="X94" s="2"/>
      <c r="Y94" s="2"/>
      <c r="Z94" s="2"/>
    </row>
    <row r="95" spans="1:26" ht="14.25" customHeight="1" x14ac:dyDescent="0.3">
      <c r="A95" s="2"/>
      <c r="B95" s="2"/>
      <c r="C95" s="2"/>
      <c r="D95" s="2"/>
      <c r="E95" s="303"/>
      <c r="F95" s="284"/>
      <c r="G95" s="303"/>
      <c r="H95" s="284"/>
      <c r="I95" s="284"/>
      <c r="J95" s="284"/>
      <c r="K95" s="2"/>
      <c r="L95" s="2"/>
      <c r="M95" s="2"/>
      <c r="N95" s="2"/>
      <c r="O95" s="2"/>
      <c r="P95" s="2"/>
      <c r="Q95" s="2"/>
      <c r="R95" s="2"/>
      <c r="S95" s="2"/>
      <c r="T95" s="2"/>
      <c r="U95" s="2"/>
      <c r="V95" s="2"/>
      <c r="W95" s="2"/>
      <c r="X95" s="2"/>
      <c r="Y95" s="2"/>
      <c r="Z95" s="2"/>
    </row>
    <row r="96" spans="1:26" ht="14.25" customHeight="1" x14ac:dyDescent="0.3">
      <c r="A96" s="2"/>
      <c r="B96" s="2"/>
      <c r="C96" s="2"/>
      <c r="D96" s="2"/>
      <c r="E96" s="303"/>
      <c r="F96" s="284"/>
      <c r="G96" s="303"/>
      <c r="H96" s="284"/>
      <c r="I96" s="284"/>
      <c r="J96" s="284"/>
      <c r="K96" s="2"/>
      <c r="L96" s="2"/>
      <c r="M96" s="2"/>
      <c r="N96" s="2"/>
      <c r="O96" s="2"/>
      <c r="P96" s="2"/>
      <c r="Q96" s="2"/>
      <c r="R96" s="2"/>
      <c r="S96" s="2"/>
      <c r="T96" s="2"/>
      <c r="U96" s="2"/>
      <c r="V96" s="2"/>
      <c r="W96" s="2"/>
      <c r="X96" s="2"/>
      <c r="Y96" s="2"/>
      <c r="Z96" s="2"/>
    </row>
    <row r="97" spans="1:26" ht="14.25" customHeight="1" x14ac:dyDescent="0.3">
      <c r="A97" s="2"/>
      <c r="B97" s="2"/>
      <c r="C97" s="2"/>
      <c r="D97" s="2"/>
      <c r="E97" s="303"/>
      <c r="F97" s="284"/>
      <c r="G97" s="303"/>
      <c r="H97" s="284"/>
      <c r="I97" s="284"/>
      <c r="J97" s="284"/>
      <c r="K97" s="2"/>
      <c r="L97" s="2"/>
      <c r="M97" s="2"/>
      <c r="N97" s="2"/>
      <c r="O97" s="2"/>
      <c r="P97" s="2"/>
      <c r="Q97" s="2"/>
      <c r="R97" s="2"/>
      <c r="S97" s="2"/>
      <c r="T97" s="2"/>
      <c r="U97" s="2"/>
      <c r="V97" s="2"/>
      <c r="W97" s="2"/>
      <c r="X97" s="2"/>
      <c r="Y97" s="2"/>
      <c r="Z97" s="2"/>
    </row>
    <row r="98" spans="1:26" ht="14.25" customHeight="1" x14ac:dyDescent="0.3">
      <c r="A98" s="2"/>
      <c r="B98" s="2"/>
      <c r="C98" s="2"/>
      <c r="D98" s="2"/>
      <c r="E98" s="303"/>
      <c r="F98" s="284"/>
      <c r="G98" s="303"/>
      <c r="H98" s="284"/>
      <c r="I98" s="284"/>
      <c r="J98" s="284"/>
      <c r="K98" s="2"/>
      <c r="L98" s="2"/>
      <c r="M98" s="2"/>
      <c r="N98" s="2"/>
      <c r="O98" s="2"/>
      <c r="P98" s="2"/>
      <c r="Q98" s="2"/>
      <c r="R98" s="2"/>
      <c r="S98" s="2"/>
      <c r="T98" s="2"/>
      <c r="U98" s="2"/>
      <c r="V98" s="2"/>
      <c r="W98" s="2"/>
      <c r="X98" s="2"/>
      <c r="Y98" s="2"/>
      <c r="Z98" s="2"/>
    </row>
    <row r="99" spans="1:26" ht="14.25" customHeight="1" x14ac:dyDescent="0.3">
      <c r="A99" s="2"/>
      <c r="B99" s="2"/>
      <c r="C99" s="2"/>
      <c r="D99" s="2"/>
      <c r="E99" s="303"/>
      <c r="F99" s="284"/>
      <c r="G99" s="303"/>
      <c r="H99" s="284"/>
      <c r="I99" s="284"/>
      <c r="J99" s="284"/>
      <c r="K99" s="2"/>
      <c r="L99" s="2"/>
      <c r="M99" s="2"/>
      <c r="N99" s="2"/>
      <c r="O99" s="2"/>
      <c r="P99" s="2"/>
      <c r="Q99" s="2"/>
      <c r="R99" s="2"/>
      <c r="S99" s="2"/>
      <c r="T99" s="2"/>
      <c r="U99" s="2"/>
      <c r="V99" s="2"/>
      <c r="W99" s="2"/>
      <c r="X99" s="2"/>
      <c r="Y99" s="2"/>
      <c r="Z99" s="2"/>
    </row>
    <row r="100" spans="1:26" ht="14.25" customHeight="1" x14ac:dyDescent="0.3">
      <c r="A100" s="2"/>
      <c r="B100" s="2"/>
      <c r="C100" s="2"/>
      <c r="D100" s="2"/>
      <c r="E100" s="303"/>
      <c r="F100" s="284"/>
      <c r="G100" s="303"/>
      <c r="H100" s="284"/>
      <c r="I100" s="284"/>
      <c r="J100" s="284"/>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303"/>
      <c r="F101" s="284"/>
      <c r="G101" s="303"/>
      <c r="H101" s="284"/>
      <c r="I101" s="284"/>
      <c r="J101" s="284"/>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303"/>
      <c r="F102" s="284"/>
      <c r="G102" s="303"/>
      <c r="H102" s="284"/>
      <c r="I102" s="284"/>
      <c r="J102" s="284"/>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303"/>
      <c r="F103" s="284"/>
      <c r="G103" s="303"/>
      <c r="H103" s="284"/>
      <c r="I103" s="284"/>
      <c r="J103" s="284"/>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303"/>
      <c r="F104" s="284"/>
      <c r="G104" s="303"/>
      <c r="H104" s="284"/>
      <c r="I104" s="284"/>
      <c r="J104" s="284"/>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303"/>
      <c r="F105" s="284"/>
      <c r="G105" s="303"/>
      <c r="H105" s="284"/>
      <c r="I105" s="284"/>
      <c r="J105" s="284"/>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303"/>
      <c r="F106" s="284"/>
      <c r="G106" s="303"/>
      <c r="H106" s="284"/>
      <c r="I106" s="284"/>
      <c r="J106" s="284"/>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303"/>
      <c r="F107" s="284"/>
      <c r="G107" s="303"/>
      <c r="H107" s="284"/>
      <c r="I107" s="284"/>
      <c r="J107" s="284"/>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303"/>
      <c r="F108" s="284"/>
      <c r="G108" s="303"/>
      <c r="H108" s="284"/>
      <c r="I108" s="284"/>
      <c r="J108" s="284"/>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303"/>
      <c r="F109" s="284"/>
      <c r="G109" s="303"/>
      <c r="H109" s="284"/>
      <c r="I109" s="284"/>
      <c r="J109" s="284"/>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303"/>
      <c r="F110" s="284"/>
      <c r="G110" s="303"/>
      <c r="H110" s="284"/>
      <c r="I110" s="284"/>
      <c r="J110" s="284"/>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303"/>
      <c r="F111" s="284"/>
      <c r="G111" s="303"/>
      <c r="H111" s="284"/>
      <c r="I111" s="284"/>
      <c r="J111" s="284"/>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303"/>
      <c r="F112" s="284"/>
      <c r="G112" s="303"/>
      <c r="H112" s="284"/>
      <c r="I112" s="284"/>
      <c r="J112" s="284"/>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303"/>
      <c r="F113" s="284"/>
      <c r="G113" s="303"/>
      <c r="H113" s="284"/>
      <c r="I113" s="284"/>
      <c r="J113" s="284"/>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303"/>
      <c r="F114" s="284"/>
      <c r="G114" s="303"/>
      <c r="H114" s="284"/>
      <c r="I114" s="284"/>
      <c r="J114" s="284"/>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303"/>
      <c r="F115" s="284"/>
      <c r="G115" s="303"/>
      <c r="H115" s="284"/>
      <c r="I115" s="284"/>
      <c r="J115" s="284"/>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303"/>
      <c r="F116" s="284"/>
      <c r="G116" s="303"/>
      <c r="H116" s="284"/>
      <c r="I116" s="284"/>
      <c r="J116" s="284"/>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303"/>
      <c r="F117" s="284"/>
      <c r="G117" s="303"/>
      <c r="H117" s="284"/>
      <c r="I117" s="284"/>
      <c r="J117" s="284"/>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303"/>
      <c r="F118" s="284"/>
      <c r="G118" s="303"/>
      <c r="H118" s="284"/>
      <c r="I118" s="284"/>
      <c r="J118" s="284"/>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303"/>
      <c r="F119" s="284"/>
      <c r="G119" s="303"/>
      <c r="H119" s="284"/>
      <c r="I119" s="284"/>
      <c r="J119" s="284"/>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303"/>
      <c r="F120" s="284"/>
      <c r="G120" s="303"/>
      <c r="H120" s="284"/>
      <c r="I120" s="284"/>
      <c r="J120" s="284"/>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303"/>
      <c r="F121" s="284"/>
      <c r="G121" s="303"/>
      <c r="H121" s="284"/>
      <c r="I121" s="284"/>
      <c r="J121" s="284"/>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303"/>
      <c r="F122" s="284"/>
      <c r="G122" s="303"/>
      <c r="H122" s="284"/>
      <c r="I122" s="284"/>
      <c r="J122" s="284"/>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303"/>
      <c r="F123" s="284"/>
      <c r="G123" s="303"/>
      <c r="H123" s="284"/>
      <c r="I123" s="284"/>
      <c r="J123" s="284"/>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303"/>
      <c r="F124" s="284"/>
      <c r="G124" s="303"/>
      <c r="H124" s="284"/>
      <c r="I124" s="284"/>
      <c r="J124" s="284"/>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303"/>
      <c r="F125" s="284"/>
      <c r="G125" s="303"/>
      <c r="H125" s="284"/>
      <c r="I125" s="284"/>
      <c r="J125" s="284"/>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303"/>
      <c r="F126" s="284"/>
      <c r="G126" s="303"/>
      <c r="H126" s="284"/>
      <c r="I126" s="284"/>
      <c r="J126" s="284"/>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303"/>
      <c r="F127" s="284"/>
      <c r="G127" s="303"/>
      <c r="H127" s="284"/>
      <c r="I127" s="284"/>
      <c r="J127" s="284"/>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303"/>
      <c r="F128" s="284"/>
      <c r="G128" s="303"/>
      <c r="H128" s="284"/>
      <c r="I128" s="284"/>
      <c r="J128" s="284"/>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303"/>
      <c r="F129" s="284"/>
      <c r="G129" s="303"/>
      <c r="H129" s="284"/>
      <c r="I129" s="284"/>
      <c r="J129" s="284"/>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303"/>
      <c r="F130" s="284"/>
      <c r="G130" s="303"/>
      <c r="H130" s="284"/>
      <c r="I130" s="284"/>
      <c r="J130" s="284"/>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303"/>
      <c r="F131" s="284"/>
      <c r="G131" s="303"/>
      <c r="H131" s="284"/>
      <c r="I131" s="284"/>
      <c r="J131" s="284"/>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303"/>
      <c r="F132" s="284"/>
      <c r="G132" s="303"/>
      <c r="H132" s="284"/>
      <c r="I132" s="284"/>
      <c r="J132" s="284"/>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3"/>
    <row r="249" spans="1:26" ht="15.75" customHeight="1" x14ac:dyDescent="0.3"/>
    <row r="250" spans="1:26" ht="15.75" customHeight="1" x14ac:dyDescent="0.3"/>
    <row r="251" spans="1:26" ht="15.75" customHeight="1" x14ac:dyDescent="0.3"/>
    <row r="252" spans="1:26" ht="15.75" customHeight="1" x14ac:dyDescent="0.3"/>
    <row r="253" spans="1:26" ht="15.75" customHeight="1" x14ac:dyDescent="0.3"/>
    <row r="254" spans="1:26" ht="15.75" customHeight="1" x14ac:dyDescent="0.3"/>
    <row r="255" spans="1:26" ht="15.75" customHeight="1" x14ac:dyDescent="0.3"/>
    <row r="256" spans="1:2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93">
    <mergeCell ref="G52:J52"/>
    <mergeCell ref="G53:J53"/>
    <mergeCell ref="G45:J45"/>
    <mergeCell ref="G46:J46"/>
    <mergeCell ref="G47:J47"/>
    <mergeCell ref="G48:J48"/>
    <mergeCell ref="G49:J49"/>
    <mergeCell ref="G50:J50"/>
    <mergeCell ref="G51:J51"/>
    <mergeCell ref="E21:F21"/>
    <mergeCell ref="G21:J21"/>
    <mergeCell ref="E22:F22"/>
    <mergeCell ref="G22:J22"/>
    <mergeCell ref="E31:F31"/>
    <mergeCell ref="G31:J31"/>
    <mergeCell ref="C29:D29"/>
    <mergeCell ref="E29:F29"/>
    <mergeCell ref="G29:J29"/>
    <mergeCell ref="C30:D30"/>
    <mergeCell ref="E30:F30"/>
    <mergeCell ref="G30:J30"/>
    <mergeCell ref="C31:D31"/>
    <mergeCell ref="G16:J16"/>
    <mergeCell ref="E17:F17"/>
    <mergeCell ref="G17:J17"/>
    <mergeCell ref="E18:F18"/>
    <mergeCell ref="G18:J18"/>
    <mergeCell ref="E19:F19"/>
    <mergeCell ref="G19:J19"/>
    <mergeCell ref="E20:F20"/>
    <mergeCell ref="G20:J20"/>
    <mergeCell ref="H1:I1"/>
    <mergeCell ref="J1:J4"/>
    <mergeCell ref="N1:N4"/>
    <mergeCell ref="H2:I2"/>
    <mergeCell ref="H3:I3"/>
    <mergeCell ref="H4:I4"/>
    <mergeCell ref="E10:F10"/>
    <mergeCell ref="G10:J10"/>
    <mergeCell ref="C1:G2"/>
    <mergeCell ref="C3:G4"/>
    <mergeCell ref="A1:B4"/>
    <mergeCell ref="E94:F94"/>
    <mergeCell ref="E95:F95"/>
    <mergeCell ref="E96:F96"/>
    <mergeCell ref="E97:F97"/>
    <mergeCell ref="E98:F98"/>
    <mergeCell ref="E99:F99"/>
    <mergeCell ref="E100:F100"/>
    <mergeCell ref="E101:F101"/>
    <mergeCell ref="E102:F102"/>
    <mergeCell ref="E85:F85"/>
    <mergeCell ref="E86:F86"/>
    <mergeCell ref="E87:F87"/>
    <mergeCell ref="E88:F88"/>
    <mergeCell ref="E89:F89"/>
    <mergeCell ref="E90:F90"/>
    <mergeCell ref="E91:F91"/>
    <mergeCell ref="E92:F92"/>
    <mergeCell ref="E93:F93"/>
    <mergeCell ref="E76:F76"/>
    <mergeCell ref="E77:F77"/>
    <mergeCell ref="E78:F78"/>
    <mergeCell ref="E79:F79"/>
    <mergeCell ref="E80:F80"/>
    <mergeCell ref="E81:F81"/>
    <mergeCell ref="E82:F82"/>
    <mergeCell ref="E83:F83"/>
    <mergeCell ref="E84:F84"/>
    <mergeCell ref="E67:F67"/>
    <mergeCell ref="E68:F68"/>
    <mergeCell ref="E69:F69"/>
    <mergeCell ref="E70:F70"/>
    <mergeCell ref="E71:F71"/>
    <mergeCell ref="E72:F72"/>
    <mergeCell ref="E73:F73"/>
    <mergeCell ref="E74:F74"/>
    <mergeCell ref="E75:F75"/>
    <mergeCell ref="E118:F118"/>
    <mergeCell ref="E119:F119"/>
    <mergeCell ref="E120:F120"/>
    <mergeCell ref="E121:F121"/>
    <mergeCell ref="E122:F122"/>
    <mergeCell ref="E130:F130"/>
    <mergeCell ref="E131:F131"/>
    <mergeCell ref="E132:F132"/>
    <mergeCell ref="E123:F123"/>
    <mergeCell ref="E124:F124"/>
    <mergeCell ref="E125:F125"/>
    <mergeCell ref="E126:F126"/>
    <mergeCell ref="E127:F127"/>
    <mergeCell ref="E128:F128"/>
    <mergeCell ref="E129:F129"/>
    <mergeCell ref="G96:J96"/>
    <mergeCell ref="G97:J97"/>
    <mergeCell ref="G98:J98"/>
    <mergeCell ref="G99:J99"/>
    <mergeCell ref="G100:J100"/>
    <mergeCell ref="G101:J101"/>
    <mergeCell ref="G102:J102"/>
    <mergeCell ref="E116:F116"/>
    <mergeCell ref="E117:F117"/>
    <mergeCell ref="E103:F103"/>
    <mergeCell ref="E104:F104"/>
    <mergeCell ref="E105:F105"/>
    <mergeCell ref="E106:F106"/>
    <mergeCell ref="E107:F107"/>
    <mergeCell ref="E108:F108"/>
    <mergeCell ref="E109:F109"/>
    <mergeCell ref="E110:F110"/>
    <mergeCell ref="E111:F111"/>
    <mergeCell ref="E112:F112"/>
    <mergeCell ref="E113:F113"/>
    <mergeCell ref="E114:F114"/>
    <mergeCell ref="E115:F115"/>
    <mergeCell ref="G87:J87"/>
    <mergeCell ref="G88:J88"/>
    <mergeCell ref="G89:J89"/>
    <mergeCell ref="G90:J90"/>
    <mergeCell ref="G91:J91"/>
    <mergeCell ref="G92:J92"/>
    <mergeCell ref="G93:J93"/>
    <mergeCell ref="G94:J94"/>
    <mergeCell ref="G95:J95"/>
    <mergeCell ref="G78:J78"/>
    <mergeCell ref="G79:J79"/>
    <mergeCell ref="G80:J80"/>
    <mergeCell ref="G81:J81"/>
    <mergeCell ref="G82:J82"/>
    <mergeCell ref="G83:J83"/>
    <mergeCell ref="G84:J84"/>
    <mergeCell ref="G85:J85"/>
    <mergeCell ref="G86:J86"/>
    <mergeCell ref="G54:J54"/>
    <mergeCell ref="G55:J55"/>
    <mergeCell ref="G56:J56"/>
    <mergeCell ref="G57:J57"/>
    <mergeCell ref="G58:J58"/>
    <mergeCell ref="G59:J59"/>
    <mergeCell ref="G60:J60"/>
    <mergeCell ref="G61:J61"/>
    <mergeCell ref="G62:J62"/>
    <mergeCell ref="G123:J123"/>
    <mergeCell ref="G131:J131"/>
    <mergeCell ref="G132:J132"/>
    <mergeCell ref="G124:J124"/>
    <mergeCell ref="G125:J125"/>
    <mergeCell ref="G126:J126"/>
    <mergeCell ref="G127:J127"/>
    <mergeCell ref="G128:J128"/>
    <mergeCell ref="G129:J129"/>
    <mergeCell ref="G130:J130"/>
    <mergeCell ref="G114:J114"/>
    <mergeCell ref="G115:J115"/>
    <mergeCell ref="G116:J116"/>
    <mergeCell ref="G117:J117"/>
    <mergeCell ref="G118:J118"/>
    <mergeCell ref="G119:J119"/>
    <mergeCell ref="G120:J120"/>
    <mergeCell ref="G121:J121"/>
    <mergeCell ref="G122:J122"/>
    <mergeCell ref="G105:J105"/>
    <mergeCell ref="G106:J106"/>
    <mergeCell ref="G107:J107"/>
    <mergeCell ref="G108:J108"/>
    <mergeCell ref="G109:J109"/>
    <mergeCell ref="G110:J110"/>
    <mergeCell ref="G111:J111"/>
    <mergeCell ref="G112:J112"/>
    <mergeCell ref="G113:J113"/>
    <mergeCell ref="E60:F60"/>
    <mergeCell ref="E61:F61"/>
    <mergeCell ref="E62:F62"/>
    <mergeCell ref="E63:F63"/>
    <mergeCell ref="E64:F64"/>
    <mergeCell ref="E65:F65"/>
    <mergeCell ref="E66:F66"/>
    <mergeCell ref="G103:J103"/>
    <mergeCell ref="G104:J104"/>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C49:D49"/>
    <mergeCell ref="E49:F49"/>
    <mergeCell ref="C50:D50"/>
    <mergeCell ref="E50:F50"/>
    <mergeCell ref="C51:D51"/>
    <mergeCell ref="E51:F51"/>
    <mergeCell ref="C52:D52"/>
    <mergeCell ref="E52:F52"/>
    <mergeCell ref="A26:A54"/>
    <mergeCell ref="B26:B38"/>
    <mergeCell ref="C38:D38"/>
    <mergeCell ref="E38:F38"/>
    <mergeCell ref="B39:B54"/>
    <mergeCell ref="C39:D39"/>
    <mergeCell ref="E39:F39"/>
    <mergeCell ref="E34:F34"/>
    <mergeCell ref="C32:D32"/>
    <mergeCell ref="E32:F32"/>
    <mergeCell ref="C33:D33"/>
    <mergeCell ref="E33:F33"/>
    <mergeCell ref="C34:D34"/>
    <mergeCell ref="E37:F37"/>
    <mergeCell ref="C35:D35"/>
    <mergeCell ref="E35:F35"/>
    <mergeCell ref="C40:D40"/>
    <mergeCell ref="E40:F40"/>
    <mergeCell ref="G40:J40"/>
    <mergeCell ref="G41:J41"/>
    <mergeCell ref="G42:J42"/>
    <mergeCell ref="G43:J43"/>
    <mergeCell ref="G44:J44"/>
    <mergeCell ref="C48:D48"/>
    <mergeCell ref="E48:F48"/>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E28:F28"/>
    <mergeCell ref="G28:J28"/>
    <mergeCell ref="G38:J38"/>
    <mergeCell ref="G39:J39"/>
    <mergeCell ref="C26:D26"/>
    <mergeCell ref="E26:F26"/>
    <mergeCell ref="G26:J26"/>
    <mergeCell ref="C27:D27"/>
    <mergeCell ref="E27:F27"/>
    <mergeCell ref="G27:J27"/>
    <mergeCell ref="C28:D28"/>
    <mergeCell ref="G34:J34"/>
    <mergeCell ref="G32:J32"/>
    <mergeCell ref="G33:J33"/>
    <mergeCell ref="G37:J37"/>
    <mergeCell ref="G35:J35"/>
    <mergeCell ref="C36:D36"/>
    <mergeCell ref="E36:F36"/>
    <mergeCell ref="G36:J36"/>
    <mergeCell ref="C37:D37"/>
    <mergeCell ref="E23:F23"/>
    <mergeCell ref="G23:J23"/>
    <mergeCell ref="E24:F24"/>
    <mergeCell ref="G24:J24"/>
    <mergeCell ref="E25:F25"/>
    <mergeCell ref="G25:J25"/>
    <mergeCell ref="A5:J5"/>
    <mergeCell ref="A6:J7"/>
    <mergeCell ref="A8:D25"/>
    <mergeCell ref="E8:J8"/>
    <mergeCell ref="E9:F9"/>
    <mergeCell ref="G9:J9"/>
    <mergeCell ref="E11:F11"/>
    <mergeCell ref="G11:J11"/>
    <mergeCell ref="E12:F12"/>
    <mergeCell ref="G12:J12"/>
    <mergeCell ref="E13:F13"/>
    <mergeCell ref="G13:J13"/>
    <mergeCell ref="E14:F14"/>
    <mergeCell ref="G14:J14"/>
    <mergeCell ref="E15:F15"/>
    <mergeCell ref="G15:J15"/>
    <mergeCell ref="E16:F16"/>
    <mergeCell ref="C53:D53"/>
    <mergeCell ref="E53:F53"/>
    <mergeCell ref="C54:D54"/>
    <mergeCell ref="E54:F54"/>
    <mergeCell ref="E55:F55"/>
    <mergeCell ref="E56:F56"/>
    <mergeCell ref="E57:F57"/>
    <mergeCell ref="E58:F58"/>
    <mergeCell ref="E59:F59"/>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Eduardo Hernandez Huepa</cp:lastModifiedBy>
  <dcterms:modified xsi:type="dcterms:W3CDTF">2025-04-25T14:49:59Z</dcterms:modified>
</cp:coreProperties>
</file>